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 O IZVRŠENJU PRORAČUNA 06-2025\"/>
    </mc:Choice>
  </mc:AlternateContent>
  <bookViews>
    <workbookView xWindow="0" yWindow="0" windowWidth="28800" windowHeight="12210"/>
  </bookViews>
  <sheets>
    <sheet name="PRIHODI" sheetId="1" r:id="rId1"/>
    <sheet name="RASHOD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D114" i="2" l="1"/>
  <c r="H116" i="2"/>
  <c r="G116" i="2"/>
  <c r="F116" i="2"/>
  <c r="E116" i="2"/>
  <c r="D116" i="2"/>
  <c r="C116" i="2"/>
  <c r="C117" i="2"/>
  <c r="D117" i="2"/>
  <c r="F111" i="2"/>
  <c r="E111" i="2"/>
  <c r="C111" i="2"/>
  <c r="D111" i="2"/>
  <c r="H111" i="2"/>
  <c r="G111" i="2"/>
  <c r="F63" i="2"/>
  <c r="E63" i="2"/>
  <c r="D63" i="2"/>
  <c r="C63" i="2"/>
  <c r="H62" i="2"/>
  <c r="G62" i="2"/>
  <c r="C93" i="2"/>
  <c r="F93" i="2"/>
  <c r="E93" i="2"/>
  <c r="D93" i="2"/>
  <c r="H92" i="2"/>
  <c r="G92" i="2"/>
  <c r="H91" i="2"/>
  <c r="G91" i="2"/>
  <c r="H13" i="2"/>
  <c r="G13" i="2"/>
  <c r="F14" i="2"/>
  <c r="E14" i="2"/>
  <c r="D14" i="2"/>
  <c r="C14" i="2"/>
  <c r="C75" i="2"/>
  <c r="H63" i="2" l="1"/>
  <c r="G63" i="2"/>
  <c r="H93" i="2"/>
  <c r="G93" i="2"/>
  <c r="C80" i="1"/>
  <c r="C40" i="1" l="1"/>
  <c r="D40" i="1"/>
  <c r="E40" i="1"/>
  <c r="F40" i="1"/>
  <c r="H68" i="2"/>
  <c r="H85" i="2"/>
  <c r="G85" i="2"/>
  <c r="F53" i="2" l="1"/>
  <c r="E53" i="2"/>
  <c r="D53" i="2"/>
  <c r="C53" i="2"/>
  <c r="H52" i="2"/>
  <c r="G52" i="2"/>
  <c r="F75" i="2"/>
  <c r="E87" i="2"/>
  <c r="D87" i="2"/>
  <c r="C87" i="2"/>
  <c r="F87" i="2"/>
  <c r="D71" i="1"/>
  <c r="H54" i="1"/>
  <c r="G54" i="1"/>
  <c r="E56" i="1"/>
  <c r="D56" i="1"/>
  <c r="C56" i="1"/>
  <c r="F56" i="1"/>
  <c r="F19" i="1"/>
  <c r="F71" i="1" s="1"/>
  <c r="E19" i="1"/>
  <c r="E71" i="1" s="1"/>
  <c r="D19" i="1"/>
  <c r="C19" i="1"/>
  <c r="C71" i="1" s="1"/>
  <c r="H18" i="1"/>
  <c r="G18" i="1"/>
  <c r="G71" i="1" l="1"/>
  <c r="H71" i="1"/>
  <c r="H19" i="1"/>
  <c r="G19" i="1"/>
  <c r="D104" i="2"/>
  <c r="F19" i="2"/>
  <c r="E19" i="2"/>
  <c r="E117" i="2" s="1"/>
  <c r="D19" i="2"/>
  <c r="C19" i="2"/>
  <c r="H18" i="2"/>
  <c r="G18" i="2"/>
  <c r="F117" i="2" l="1"/>
  <c r="H19" i="2"/>
  <c r="G19" i="2"/>
  <c r="C103" i="2"/>
  <c r="E75" i="2"/>
  <c r="F103" i="2"/>
  <c r="E103" i="2"/>
  <c r="D103" i="2"/>
  <c r="H12" i="2"/>
  <c r="G12" i="2"/>
  <c r="F98" i="2"/>
  <c r="F104" i="2" s="1"/>
  <c r="G104" i="2" s="1"/>
  <c r="E98" i="2"/>
  <c r="E104" i="2" s="1"/>
  <c r="D98" i="2"/>
  <c r="C98" i="2"/>
  <c r="C104" i="2" s="1"/>
  <c r="H73" i="2"/>
  <c r="G73" i="2"/>
  <c r="H104" i="2" l="1"/>
  <c r="G14" i="2"/>
  <c r="H14" i="2"/>
  <c r="H103" i="2"/>
  <c r="G103" i="2"/>
  <c r="G60" i="1"/>
  <c r="H60" i="1"/>
  <c r="C61" i="1"/>
  <c r="D61" i="1"/>
  <c r="D79" i="1" s="1"/>
  <c r="E61" i="1"/>
  <c r="E79" i="1" s="1"/>
  <c r="F61" i="1"/>
  <c r="F79" i="1" s="1"/>
  <c r="G79" i="1" s="1"/>
  <c r="D66" i="1"/>
  <c r="E66" i="1"/>
  <c r="F66" i="1"/>
  <c r="G65" i="1"/>
  <c r="H65" i="1"/>
  <c r="C79" i="1" l="1"/>
  <c r="H66" i="1"/>
  <c r="F80" i="1"/>
  <c r="E80" i="1"/>
  <c r="D80" i="1"/>
  <c r="H79" i="1"/>
  <c r="G61" i="1"/>
  <c r="H61" i="1"/>
  <c r="G66" i="1"/>
  <c r="F81" i="2"/>
  <c r="D81" i="2"/>
  <c r="C81" i="2"/>
  <c r="C58" i="2"/>
  <c r="E81" i="2"/>
  <c r="H80" i="1" l="1"/>
  <c r="G80" i="1"/>
  <c r="H50" i="2"/>
  <c r="G50" i="2"/>
  <c r="H97" i="2" l="1"/>
  <c r="G97" i="2"/>
  <c r="H98" i="2" l="1"/>
  <c r="G98" i="2"/>
  <c r="H117" i="2"/>
  <c r="G117" i="2"/>
  <c r="H49" i="2"/>
  <c r="H28" i="1"/>
  <c r="G28" i="1"/>
  <c r="G13" i="1"/>
  <c r="D78" i="1"/>
  <c r="E30" i="1"/>
  <c r="E73" i="1" s="1"/>
  <c r="E75" i="1"/>
  <c r="D75" i="1"/>
  <c r="C75" i="1"/>
  <c r="F45" i="1"/>
  <c r="F76" i="1" s="1"/>
  <c r="F30" i="1"/>
  <c r="C30" i="1"/>
  <c r="C73" i="1" s="1"/>
  <c r="F75" i="1" l="1"/>
  <c r="G75" i="1" s="1"/>
  <c r="F73" i="1"/>
  <c r="H73" i="1"/>
  <c r="H75" i="1" l="1"/>
  <c r="G49" i="2"/>
  <c r="D30" i="1" l="1"/>
  <c r="D73" i="1" l="1"/>
  <c r="G73" i="1"/>
  <c r="D24" i="1"/>
  <c r="D72" i="1" s="1"/>
  <c r="F115" i="2" l="1"/>
  <c r="F114" i="2"/>
  <c r="E114" i="2"/>
  <c r="C114" i="2"/>
  <c r="F113" i="2"/>
  <c r="E113" i="2"/>
  <c r="D75" i="2"/>
  <c r="D113" i="2" s="1"/>
  <c r="C113" i="2"/>
  <c r="F69" i="2"/>
  <c r="F112" i="2" s="1"/>
  <c r="E69" i="2"/>
  <c r="E112" i="2" s="1"/>
  <c r="D69" i="2"/>
  <c r="D112" i="2" s="1"/>
  <c r="C69" i="2"/>
  <c r="C112" i="2" s="1"/>
  <c r="F58" i="2"/>
  <c r="F110" i="2" s="1"/>
  <c r="E58" i="2"/>
  <c r="E110" i="2" s="1"/>
  <c r="D58" i="2"/>
  <c r="D110" i="2" s="1"/>
  <c r="C110" i="2"/>
  <c r="F42" i="2"/>
  <c r="F108" i="2" s="1"/>
  <c r="E42" i="2"/>
  <c r="E108" i="2" s="1"/>
  <c r="D42" i="2"/>
  <c r="D108" i="2" s="1"/>
  <c r="C42" i="2"/>
  <c r="C108" i="2" s="1"/>
  <c r="F36" i="2"/>
  <c r="F107" i="2" s="1"/>
  <c r="E36" i="2"/>
  <c r="E107" i="2" s="1"/>
  <c r="D36" i="2"/>
  <c r="D107" i="2" s="1"/>
  <c r="C36" i="2"/>
  <c r="C107" i="2" s="1"/>
  <c r="F109" i="2" l="1"/>
  <c r="E115" i="2"/>
  <c r="H115" i="2" s="1"/>
  <c r="D115" i="2"/>
  <c r="G115" i="2" s="1"/>
  <c r="C115" i="2"/>
  <c r="H113" i="2"/>
  <c r="G108" i="2"/>
  <c r="H107" i="2"/>
  <c r="H112" i="2"/>
  <c r="G110" i="2"/>
  <c r="G112" i="2"/>
  <c r="G113" i="2"/>
  <c r="G107" i="2"/>
  <c r="H108" i="2"/>
  <c r="H110" i="2"/>
  <c r="H114" i="2"/>
  <c r="G114" i="2"/>
  <c r="E109" i="2"/>
  <c r="D109" i="2"/>
  <c r="C109" i="2"/>
  <c r="G87" i="2"/>
  <c r="H81" i="2"/>
  <c r="H87" i="2"/>
  <c r="H75" i="2"/>
  <c r="G81" i="2"/>
  <c r="G75" i="2"/>
  <c r="H69" i="2"/>
  <c r="G69" i="2"/>
  <c r="H58" i="2"/>
  <c r="G58" i="2"/>
  <c r="H53" i="2"/>
  <c r="G53" i="2"/>
  <c r="H42" i="2"/>
  <c r="G42" i="2"/>
  <c r="H36" i="2"/>
  <c r="G36" i="2"/>
  <c r="F31" i="2"/>
  <c r="E31" i="2"/>
  <c r="E106" i="2" s="1"/>
  <c r="D31" i="2"/>
  <c r="D106" i="2" s="1"/>
  <c r="C31" i="2"/>
  <c r="C106" i="2" s="1"/>
  <c r="F25" i="2"/>
  <c r="E25" i="2"/>
  <c r="D25" i="2"/>
  <c r="C25" i="2"/>
  <c r="C8" i="2" l="1"/>
  <c r="D8" i="2"/>
  <c r="E8" i="2"/>
  <c r="E5" i="2" s="1"/>
  <c r="F8" i="2"/>
  <c r="F5" i="2" s="1"/>
  <c r="D5" i="2"/>
  <c r="F106" i="2"/>
  <c r="G106" i="2" s="1"/>
  <c r="E105" i="2"/>
  <c r="E118" i="2" s="1"/>
  <c r="C105" i="2"/>
  <c r="C118" i="2" s="1"/>
  <c r="D105" i="2"/>
  <c r="D118" i="2" s="1"/>
  <c r="H109" i="2"/>
  <c r="G109" i="2"/>
  <c r="F105" i="2"/>
  <c r="H31" i="2"/>
  <c r="G31" i="2"/>
  <c r="G25" i="2"/>
  <c r="H25" i="2"/>
  <c r="H34" i="1"/>
  <c r="G34" i="1"/>
  <c r="H55" i="1"/>
  <c r="H49" i="1"/>
  <c r="H44" i="1"/>
  <c r="H39" i="1"/>
  <c r="G55" i="1"/>
  <c r="G49" i="1"/>
  <c r="G44" i="1"/>
  <c r="G39" i="1"/>
  <c r="F78" i="1"/>
  <c r="E78" i="1"/>
  <c r="C78" i="1"/>
  <c r="F50" i="1"/>
  <c r="F77" i="1" s="1"/>
  <c r="E50" i="1"/>
  <c r="E77" i="1" s="1"/>
  <c r="D50" i="1"/>
  <c r="D77" i="1" s="1"/>
  <c r="C50" i="1"/>
  <c r="C77" i="1" s="1"/>
  <c r="E45" i="1"/>
  <c r="E76" i="1" s="1"/>
  <c r="D45" i="1"/>
  <c r="C45" i="1"/>
  <c r="C76" i="1" s="1"/>
  <c r="H29" i="1"/>
  <c r="G29" i="1"/>
  <c r="H86" i="2"/>
  <c r="G86" i="2"/>
  <c r="H79" i="2"/>
  <c r="G79" i="2"/>
  <c r="H74" i="2"/>
  <c r="G74" i="2"/>
  <c r="G68" i="2"/>
  <c r="H67" i="2"/>
  <c r="G67" i="2"/>
  <c r="H57" i="2"/>
  <c r="G57" i="2"/>
  <c r="H51" i="2"/>
  <c r="G51" i="2"/>
  <c r="H48" i="2"/>
  <c r="G48" i="2"/>
  <c r="H47" i="2"/>
  <c r="G47" i="2"/>
  <c r="H46" i="2"/>
  <c r="G46" i="2"/>
  <c r="H41" i="2"/>
  <c r="G41" i="2"/>
  <c r="H40" i="2"/>
  <c r="G40" i="2"/>
  <c r="D76" i="1" l="1"/>
  <c r="H76" i="1"/>
  <c r="G76" i="1"/>
  <c r="H106" i="2"/>
  <c r="F118" i="2"/>
  <c r="G77" i="1"/>
  <c r="H77" i="1"/>
  <c r="G78" i="1"/>
  <c r="H78" i="1"/>
  <c r="G105" i="2"/>
  <c r="H105" i="2"/>
  <c r="H50" i="1"/>
  <c r="G40" i="1"/>
  <c r="G45" i="1"/>
  <c r="G56" i="1"/>
  <c r="H40" i="1"/>
  <c r="G50" i="1"/>
  <c r="H56" i="1"/>
  <c r="H45" i="1"/>
  <c r="H35" i="2"/>
  <c r="G35" i="2"/>
  <c r="H30" i="2"/>
  <c r="G30" i="2"/>
  <c r="H29" i="2"/>
  <c r="G29" i="2"/>
  <c r="F35" i="1"/>
  <c r="F74" i="1" s="1"/>
  <c r="E35" i="1"/>
  <c r="E74" i="1" s="1"/>
  <c r="D35" i="1"/>
  <c r="D74" i="1" s="1"/>
  <c r="C35" i="1"/>
  <c r="C74" i="1" s="1"/>
  <c r="H74" i="1" l="1"/>
  <c r="G74" i="1"/>
  <c r="G118" i="2"/>
  <c r="H118" i="2"/>
  <c r="H35" i="1"/>
  <c r="G35" i="1"/>
  <c r="H23" i="2"/>
  <c r="H24" i="2"/>
  <c r="G23" i="2"/>
  <c r="G24" i="2"/>
  <c r="H23" i="1"/>
  <c r="G23" i="1"/>
  <c r="F24" i="1"/>
  <c r="F72" i="1" s="1"/>
  <c r="E24" i="1"/>
  <c r="E72" i="1" s="1"/>
  <c r="C24" i="1"/>
  <c r="C72" i="1" s="1"/>
  <c r="H72" i="1" l="1"/>
  <c r="G72" i="1"/>
  <c r="H24" i="1"/>
  <c r="C5" i="2"/>
  <c r="H30" i="1"/>
  <c r="G30" i="1"/>
  <c r="G24" i="1"/>
  <c r="H12" i="1"/>
  <c r="H13" i="1"/>
  <c r="G12" i="1"/>
  <c r="F14" i="1"/>
  <c r="F8" i="1" s="1"/>
  <c r="E14" i="1"/>
  <c r="D14" i="1"/>
  <c r="C14" i="1"/>
  <c r="C8" i="1" s="1"/>
  <c r="E70" i="1" l="1"/>
  <c r="E81" i="1" s="1"/>
  <c r="E8" i="1"/>
  <c r="D70" i="1"/>
  <c r="D81" i="1" s="1"/>
  <c r="D8" i="1"/>
  <c r="G14" i="1"/>
  <c r="F70" i="1"/>
  <c r="F81" i="1" s="1"/>
  <c r="C70" i="1"/>
  <c r="C81" i="1" s="1"/>
  <c r="C5" i="1"/>
  <c r="E5" i="1"/>
  <c r="F5" i="1"/>
  <c r="D5" i="1"/>
  <c r="H8" i="2"/>
  <c r="H5" i="2"/>
  <c r="G5" i="2"/>
  <c r="G8" i="2"/>
  <c r="H14" i="1"/>
  <c r="H70" i="1" l="1"/>
  <c r="G70" i="1"/>
  <c r="H8" i="1"/>
  <c r="G8" i="1"/>
  <c r="G5" i="1"/>
  <c r="H5" i="1"/>
  <c r="H81" i="1" l="1"/>
  <c r="G81" i="1"/>
</calcChain>
</file>

<file path=xl/sharedStrings.xml><?xml version="1.0" encoding="utf-8"?>
<sst xmlns="http://schemas.openxmlformats.org/spreadsheetml/2006/main" count="417" uniqueCount="80">
  <si>
    <t>PRIHODI</t>
  </si>
  <si>
    <t>Račun</t>
  </si>
  <si>
    <t>Naziv računa</t>
  </si>
  <si>
    <t>Indeks</t>
  </si>
  <si>
    <t>Ukupno:</t>
  </si>
  <si>
    <t xml:space="preserve">Izvor financiranja: </t>
  </si>
  <si>
    <t>RASHODI</t>
  </si>
  <si>
    <t>Indeks 5/3</t>
  </si>
  <si>
    <t>Indeks 5/4</t>
  </si>
  <si>
    <t xml:space="preserve">Indeks </t>
  </si>
  <si>
    <t>Ukupno</t>
  </si>
  <si>
    <t>Ostvareno /izvršeno 2023.</t>
  </si>
  <si>
    <t>Izvor financiranja: 1.1.1. Opći prihodi i primici</t>
  </si>
  <si>
    <t>Prihod od imovine</t>
  </si>
  <si>
    <t>Izvor financiranja: 3.2.1. Vlastiti prihodi PK</t>
  </si>
  <si>
    <t>Izvor financiranja: 5.3.1. Pomoći EU</t>
  </si>
  <si>
    <t>Izvor financiranja: 5.4.1. Pomoći proračunskim korisnicima SDŽ</t>
  </si>
  <si>
    <t>Izvor financiranja: 6.2.1. Donacije proračunskim korisnicima SDŽ</t>
  </si>
  <si>
    <t>Izvor financiranja: 4.4.1. Prihodi za posebne namjene - decentralizacija</t>
  </si>
  <si>
    <t>Izvor financiranja: 3.2.1. Vlastiti prihodi proračunskih korisnika</t>
  </si>
  <si>
    <t>Izvor financiranja: 6.2.1. Donacija proračunskim korisnicima SDŽ</t>
  </si>
  <si>
    <t>Izvor financiranja: 3.2.2. Vlastiti prihodi PK-prenesena sredstva</t>
  </si>
  <si>
    <t>Izvor financiranja: 4.8.2. Prihodi za posebne namjene PK-prenesena sredstva</t>
  </si>
  <si>
    <t>Izvor financiranja: 5.4.2. Pomoći PK-prenesena sredstva</t>
  </si>
  <si>
    <t>1.1.1. Opći prihodi i primici</t>
  </si>
  <si>
    <t>4.4.1. Prihodi za posebne namjene - decentralizacija</t>
  </si>
  <si>
    <t>3.2.1. Vlastiti prihodi proračunskih korisnika</t>
  </si>
  <si>
    <t>5.3.1. Pomoći EU</t>
  </si>
  <si>
    <t>5.4.1. Pomoći proračunskim korisnicima SDŽ</t>
  </si>
  <si>
    <t>6.2.1. Donacija proračunskim korisnicima SDŽ</t>
  </si>
  <si>
    <t>3.2.2. Vlastiti prihodi PK-prenesena sredstva</t>
  </si>
  <si>
    <t>4.8.2. Prihodi za posebne namjene PK-prenesena sredstva</t>
  </si>
  <si>
    <t>5.4.2. Pomoći PK-prenesena sredstva</t>
  </si>
  <si>
    <t>Izvor financiranja: 4.8.1. Prihodi za posebne namjena PK</t>
  </si>
  <si>
    <t>PROGRAM: Glavni program C01 Razvoj društvenih djelatnosti</t>
  </si>
  <si>
    <t xml:space="preserve"> OSNOVNA ŠKOLA PETAR BERISLAVIĆ TROGIR 12809</t>
  </si>
  <si>
    <t>OSNOVNA ŠKOLA PETAR BERISLAVIĆ TROGIR 12809</t>
  </si>
  <si>
    <t xml:space="preserve">Prihodi iz nadležnog proračuna </t>
  </si>
  <si>
    <t>Izvor financiranja: 5.1.1. Pomoći  SDŽ</t>
  </si>
  <si>
    <t>4.8.1. Prihodi za posebne namjene PK</t>
  </si>
  <si>
    <t>5.1.1. Pomoći SDŽ</t>
  </si>
  <si>
    <t>1</t>
  </si>
  <si>
    <t>2</t>
  </si>
  <si>
    <t>3</t>
  </si>
  <si>
    <t>4</t>
  </si>
  <si>
    <t>5</t>
  </si>
  <si>
    <t>6</t>
  </si>
  <si>
    <t>7</t>
  </si>
  <si>
    <t>4.8.1. Prihodi za posebne najene PK</t>
  </si>
  <si>
    <t>Rashodi za nabavu proizvedene dugotrajne imovine</t>
  </si>
  <si>
    <t>Materijalni rashodi</t>
  </si>
  <si>
    <t>Rashodi za zaposlene</t>
  </si>
  <si>
    <t>Naknade građanima i kućanstvima na temelju osiguranja i druge naknade</t>
  </si>
  <si>
    <t>Financijski rashodi</t>
  </si>
  <si>
    <t>Ostali rashodi</t>
  </si>
  <si>
    <t>Prihodi od upravnih i administrativnih pristojbi, pristojbi po posebnim propisima i naknada</t>
  </si>
  <si>
    <t>Prihodi od prodaje proizvoda i robe, te pruženih usluga i prihodi od donacija</t>
  </si>
  <si>
    <t xml:space="preserve"> </t>
  </si>
  <si>
    <t>Pomoći iz inozemstva i od subjekata unutar općeg proračuna</t>
  </si>
  <si>
    <t>Ostvareno /izvršeno 2024.</t>
  </si>
  <si>
    <t>Izvor financiranja: 1.1.2. Opći prihodi i primici - prenesena sredstva</t>
  </si>
  <si>
    <t>Izvor financiranja: 5.3.2. Pomoći EU - prenesena sredstva</t>
  </si>
  <si>
    <t>5.3.2. Pomoći EU - prenesena sredstva</t>
  </si>
  <si>
    <t>Izvor financiranja: 4.8.1. Prihodi za posebne namjene PK</t>
  </si>
  <si>
    <t>1.1.2. Opći prihodi i primici - prenesena sredstva</t>
  </si>
  <si>
    <t>Izvor financiranja: 1.1.2. Opći prihodi i primici prenesena sredstva</t>
  </si>
  <si>
    <t>Rashodi za dodatna ulaganja u nefinancijskoj imovini</t>
  </si>
  <si>
    <t>POLUGODIŠNJI IZVJEŠTAJ O IZVRŠENJU FINANCIJSKOG PLANA ZA 2025.</t>
  </si>
  <si>
    <t>Izvorni plan 2025.</t>
  </si>
  <si>
    <t>Tekući plan 2025.</t>
  </si>
  <si>
    <t>Ostvareno /izvršeno 2025.</t>
  </si>
  <si>
    <t>Izvor financiranja: 4.4.1. Prihodi za posebne namjene-Decentralizacija</t>
  </si>
  <si>
    <t>6.2.1. Donacija proračunskim korisnicima SDŽ - prenesena sredstva</t>
  </si>
  <si>
    <t>Izvor financiranja: 5.1.2. Pomoći - prenesena sredstva</t>
  </si>
  <si>
    <t xml:space="preserve">Izvor financiranja: 5.1.1. Pomoći </t>
  </si>
  <si>
    <t>Izvor financiranja: 6.2.2. Donacija proračunskim korisnicima SDŽ - prenesena sredstva</t>
  </si>
  <si>
    <t>6.2.2. Donacija proračunskim korisnicima SDŽ - prenesena sredstva</t>
  </si>
  <si>
    <t>5.1.2. Pomoći - prenesena sredstva</t>
  </si>
  <si>
    <t xml:space="preserve">5.1.1. Pomoći </t>
  </si>
  <si>
    <t>Izvor financiranja: 5.4.2. Pomoći PK - prenesena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</si>
</sst>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Font="1"/>
    <xf numFmtId="0" fontId="0" fillId="0" borderId="0" xfId="0" applyAlignment="1">
      <alignment horizontal="center"/>
    </xf>
    <xf numFmtId="4" fontId="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/>
    <xf numFmtId="4" fontId="0" fillId="2" borderId="0" xfId="0" applyNumberFormat="1" applyFill="1"/>
    <xf numFmtId="4" fontId="0" fillId="2" borderId="0" xfId="0" applyNumberFormat="1" applyFill="1" applyBorder="1"/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2" fontId="0" fillId="5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4" xfId="0" applyFont="1" applyFill="1" applyBorder="1" applyAlignment="1">
      <alignment horizontal="center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4" fontId="7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left"/>
    </xf>
    <xf numFmtId="2" fontId="7" fillId="0" borderId="1" xfId="0" applyNumberFormat="1" applyFont="1" applyBorder="1" applyAlignment="1">
      <alignment vertical="center" wrapText="1"/>
    </xf>
    <xf numFmtId="2" fontId="7" fillId="5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10" fillId="5" borderId="1" xfId="0" applyNumberFormat="1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5" borderId="2" xfId="0" applyFont="1" applyFill="1" applyBorder="1" applyAlignment="1"/>
    <xf numFmtId="0" fontId="3" fillId="5" borderId="3" xfId="0" applyFont="1" applyFill="1" applyBorder="1" applyAlignment="1"/>
    <xf numFmtId="0" fontId="1" fillId="2" borderId="0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2" xfId="0" applyFont="1" applyFill="1" applyBorder="1" applyAlignment="1"/>
    <xf numFmtId="0" fontId="6" fillId="5" borderId="3" xfId="0" applyFont="1" applyFill="1" applyBorder="1" applyAlignment="1"/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CCFF"/>
      <color rgb="FFCC99FF"/>
      <color rgb="FF996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workbookViewId="0">
      <selection activeCell="A67" sqref="A67:H67"/>
    </sheetView>
  </sheetViews>
  <sheetFormatPr defaultRowHeight="15" x14ac:dyDescent="0.25"/>
  <cols>
    <col min="1" max="1" width="9.28515625" bestFit="1" customWidth="1"/>
    <col min="2" max="2" width="45.7109375" bestFit="1" customWidth="1"/>
    <col min="3" max="3" width="14.42578125" bestFit="1" customWidth="1"/>
    <col min="4" max="5" width="11.7109375" bestFit="1" customWidth="1"/>
    <col min="6" max="6" width="14.42578125" bestFit="1" customWidth="1"/>
    <col min="7" max="8" width="11.5703125" bestFit="1" customWidth="1"/>
    <col min="10" max="10" width="17.28515625" customWidth="1"/>
    <col min="11" max="11" width="10.7109375" customWidth="1"/>
    <col min="12" max="13" width="13.140625" customWidth="1"/>
    <col min="14" max="14" width="15.85546875" customWidth="1"/>
    <col min="15" max="15" width="14" customWidth="1"/>
    <col min="17" max="17" width="15" customWidth="1"/>
  </cols>
  <sheetData>
    <row r="1" spans="1:17" ht="29.25" customHeight="1" x14ac:dyDescent="0.25">
      <c r="A1" s="90" t="s">
        <v>36</v>
      </c>
      <c r="B1" s="91"/>
      <c r="C1" s="91"/>
      <c r="D1" s="91"/>
      <c r="E1" s="91"/>
      <c r="F1" s="91"/>
      <c r="G1" s="91"/>
      <c r="H1" s="91"/>
    </row>
    <row r="2" spans="1:17" ht="31.5" customHeight="1" x14ac:dyDescent="0.25">
      <c r="A2" s="93" t="s">
        <v>67</v>
      </c>
      <c r="B2" s="93"/>
      <c r="C2" s="93"/>
      <c r="D2" s="93"/>
      <c r="E2" s="93"/>
      <c r="F2" s="93"/>
      <c r="G2" s="93"/>
      <c r="H2" s="93"/>
    </row>
    <row r="3" spans="1:17" ht="30" x14ac:dyDescent="0.25">
      <c r="A3" s="94" t="s">
        <v>0</v>
      </c>
      <c r="B3" s="94"/>
      <c r="C3" s="30" t="s">
        <v>59</v>
      </c>
      <c r="D3" s="30" t="s">
        <v>68</v>
      </c>
      <c r="E3" s="30" t="s">
        <v>69</v>
      </c>
      <c r="F3" s="30" t="s">
        <v>70</v>
      </c>
      <c r="G3" s="30" t="s">
        <v>3</v>
      </c>
      <c r="H3" s="30" t="s">
        <v>3</v>
      </c>
    </row>
    <row r="4" spans="1:17" x14ac:dyDescent="0.25">
      <c r="A4" s="38"/>
      <c r="B4" s="31">
        <v>1</v>
      </c>
      <c r="C4" s="31">
        <v>2</v>
      </c>
      <c r="D4" s="31">
        <v>3</v>
      </c>
      <c r="E4" s="31">
        <v>4</v>
      </c>
      <c r="F4" s="31">
        <v>5</v>
      </c>
      <c r="G4" s="31">
        <v>6</v>
      </c>
      <c r="H4" s="31">
        <v>7</v>
      </c>
    </row>
    <row r="5" spans="1:17" x14ac:dyDescent="0.25">
      <c r="A5" s="32"/>
      <c r="B5" s="32" t="s">
        <v>4</v>
      </c>
      <c r="C5" s="33">
        <f>SUM(C8)</f>
        <v>1569352.17</v>
      </c>
      <c r="D5" s="33">
        <f>SUM(D8)</f>
        <v>1611089.23</v>
      </c>
      <c r="E5" s="33">
        <f>SUM(E8)</f>
        <v>1613615.11</v>
      </c>
      <c r="F5" s="33">
        <f>SUM(F8)</f>
        <v>808547.11</v>
      </c>
      <c r="G5" s="32">
        <f t="shared" ref="G5" si="0">F5/D5*100</f>
        <v>50.186364289704798</v>
      </c>
      <c r="H5" s="32">
        <f t="shared" ref="H5" si="1">F5/E5*100</f>
        <v>50.107804828376942</v>
      </c>
    </row>
    <row r="6" spans="1:17" ht="30" x14ac:dyDescent="0.25">
      <c r="A6" s="94" t="s">
        <v>34</v>
      </c>
      <c r="B6" s="94"/>
      <c r="C6" s="30" t="s">
        <v>11</v>
      </c>
      <c r="D6" s="30" t="s">
        <v>68</v>
      </c>
      <c r="E6" s="30" t="s">
        <v>69</v>
      </c>
      <c r="F6" s="30" t="s">
        <v>70</v>
      </c>
      <c r="G6" s="30" t="s">
        <v>3</v>
      </c>
      <c r="H6" s="30" t="s">
        <v>3</v>
      </c>
      <c r="Q6" s="9"/>
    </row>
    <row r="7" spans="1:17" x14ac:dyDescent="0.25">
      <c r="A7" s="38"/>
      <c r="B7" s="31">
        <v>1</v>
      </c>
      <c r="C7" s="31">
        <v>2</v>
      </c>
      <c r="D7" s="31">
        <v>3</v>
      </c>
      <c r="E7" s="31">
        <v>4</v>
      </c>
      <c r="F7" s="31">
        <v>5</v>
      </c>
      <c r="G7" s="31">
        <v>6</v>
      </c>
      <c r="H7" s="31">
        <v>7</v>
      </c>
      <c r="L7" s="9"/>
      <c r="M7" s="9"/>
      <c r="N7" s="9"/>
      <c r="Q7" s="9"/>
    </row>
    <row r="8" spans="1:17" x14ac:dyDescent="0.25">
      <c r="A8" s="32"/>
      <c r="B8" s="32" t="s">
        <v>4</v>
      </c>
      <c r="C8" s="33">
        <f>(C14+C24+C30+C35+C40+C45+C50+C56+C61+C66+C19)</f>
        <v>1569352.17</v>
      </c>
      <c r="D8" s="37">
        <f>(D14+D24+D30+D35+D40+D45+D50+D56+D61+D66)</f>
        <v>1611089.23</v>
      </c>
      <c r="E8" s="37">
        <f>(E14+E24+E30+E35+E40+E45+E50+E56+E61+E66)</f>
        <v>1613615.11</v>
      </c>
      <c r="F8" s="37">
        <f>(F14+F19+F24+F30+F35+F40+F45+F50+F56+F61+F66)</f>
        <v>808547.11</v>
      </c>
      <c r="G8" s="32">
        <f t="shared" ref="G8" si="2">F8/D8*100</f>
        <v>50.186364289704798</v>
      </c>
      <c r="H8" s="32">
        <f t="shared" ref="H8" si="3">F8/E8*100</f>
        <v>50.107804828376942</v>
      </c>
      <c r="L8" s="9"/>
      <c r="M8" s="9"/>
      <c r="N8" s="9"/>
      <c r="Q8" s="9"/>
    </row>
    <row r="9" spans="1:17" x14ac:dyDescent="0.25">
      <c r="A9" s="92" t="s">
        <v>12</v>
      </c>
      <c r="B9" s="92"/>
      <c r="C9" s="92"/>
      <c r="D9" s="92"/>
      <c r="E9" s="92"/>
      <c r="F9" s="92"/>
      <c r="G9" s="92"/>
      <c r="H9" s="92"/>
      <c r="L9" s="9"/>
      <c r="M9" s="9"/>
      <c r="N9" s="9"/>
      <c r="Q9" s="9"/>
    </row>
    <row r="10" spans="1:17" ht="30" x14ac:dyDescent="0.25">
      <c r="A10" s="79" t="s">
        <v>1</v>
      </c>
      <c r="B10" s="79" t="s">
        <v>2</v>
      </c>
      <c r="C10" s="79" t="s">
        <v>59</v>
      </c>
      <c r="D10" s="79" t="s">
        <v>68</v>
      </c>
      <c r="E10" s="79" t="s">
        <v>69</v>
      </c>
      <c r="F10" s="79" t="s">
        <v>70</v>
      </c>
      <c r="G10" s="79" t="s">
        <v>7</v>
      </c>
      <c r="H10" s="79" t="s">
        <v>8</v>
      </c>
      <c r="J10" s="29" t="s">
        <v>57</v>
      </c>
      <c r="L10" s="9"/>
      <c r="M10" s="9"/>
      <c r="N10" s="9"/>
      <c r="Q10" s="9"/>
    </row>
    <row r="11" spans="1:17" ht="15.75" x14ac:dyDescent="0.25">
      <c r="A11" s="20"/>
      <c r="B11" s="19">
        <v>1</v>
      </c>
      <c r="C11" s="19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J11" s="17"/>
      <c r="K11" s="8"/>
      <c r="L11" s="9"/>
      <c r="M11" s="9"/>
      <c r="N11" s="9"/>
      <c r="Q11" s="9"/>
    </row>
    <row r="12" spans="1:17" x14ac:dyDescent="0.25">
      <c r="A12" s="19">
        <v>67</v>
      </c>
      <c r="B12" s="23" t="s">
        <v>37</v>
      </c>
      <c r="C12" s="21">
        <v>15082.64</v>
      </c>
      <c r="D12" s="21">
        <v>0</v>
      </c>
      <c r="E12" s="21">
        <v>0</v>
      </c>
      <c r="F12" s="76">
        <v>8079.19</v>
      </c>
      <c r="G12" s="22" t="e">
        <f t="shared" ref="G12:G14" si="4">F12/D12*100</f>
        <v>#DIV/0!</v>
      </c>
      <c r="H12" s="22" t="e">
        <f t="shared" ref="H12:H14" si="5">F12/E12*100</f>
        <v>#DIV/0!</v>
      </c>
      <c r="J12" s="9"/>
      <c r="L12" s="9"/>
      <c r="M12" s="9"/>
      <c r="N12" s="9"/>
      <c r="O12" s="9"/>
      <c r="Q12" s="9"/>
    </row>
    <row r="13" spans="1:17" ht="30" x14ac:dyDescent="0.25">
      <c r="A13" s="19">
        <v>63</v>
      </c>
      <c r="B13" s="23" t="s">
        <v>58</v>
      </c>
      <c r="C13" s="21">
        <v>0</v>
      </c>
      <c r="D13" s="21">
        <v>0</v>
      </c>
      <c r="E13" s="21">
        <v>0</v>
      </c>
      <c r="F13" s="21">
        <v>0</v>
      </c>
      <c r="G13" s="22" t="e">
        <f t="shared" si="4"/>
        <v>#DIV/0!</v>
      </c>
      <c r="H13" s="22" t="e">
        <f t="shared" si="5"/>
        <v>#DIV/0!</v>
      </c>
      <c r="J13" s="9"/>
      <c r="L13" s="9"/>
      <c r="M13" s="9"/>
      <c r="N13" s="9"/>
      <c r="O13" s="9"/>
      <c r="Q13" s="9"/>
    </row>
    <row r="14" spans="1:17" x14ac:dyDescent="0.25">
      <c r="A14" s="23"/>
      <c r="B14" s="23" t="s">
        <v>4</v>
      </c>
      <c r="C14" s="34">
        <f>SUM(C12:C13)</f>
        <v>15082.64</v>
      </c>
      <c r="D14" s="34">
        <f>SUM(D12:D13)</f>
        <v>0</v>
      </c>
      <c r="E14" s="34">
        <f>SUM(E12:E13)</f>
        <v>0</v>
      </c>
      <c r="F14" s="34">
        <f>SUM(F12:F13)</f>
        <v>8079.19</v>
      </c>
      <c r="G14" s="35" t="e">
        <f t="shared" si="4"/>
        <v>#DIV/0!</v>
      </c>
      <c r="H14" s="35" t="e">
        <f t="shared" si="5"/>
        <v>#DIV/0!</v>
      </c>
      <c r="J14" s="9"/>
      <c r="L14" s="9"/>
      <c r="M14" s="9"/>
      <c r="N14" s="9"/>
      <c r="O14" s="9"/>
      <c r="Q14" s="9"/>
    </row>
    <row r="15" spans="1:17" x14ac:dyDescent="0.25">
      <c r="A15" s="92" t="s">
        <v>65</v>
      </c>
      <c r="B15" s="92"/>
      <c r="C15" s="92"/>
      <c r="D15" s="92"/>
      <c r="E15" s="92"/>
      <c r="F15" s="92"/>
      <c r="G15" s="92"/>
      <c r="H15" s="92"/>
      <c r="J15" s="9"/>
      <c r="L15" s="9"/>
      <c r="M15" s="9"/>
      <c r="N15" s="9"/>
      <c r="O15" s="9"/>
      <c r="Q15" s="9"/>
    </row>
    <row r="16" spans="1:17" ht="30" x14ac:dyDescent="0.25">
      <c r="A16" s="79" t="s">
        <v>1</v>
      </c>
      <c r="B16" s="79" t="s">
        <v>2</v>
      </c>
      <c r="C16" s="79" t="s">
        <v>59</v>
      </c>
      <c r="D16" s="79" t="s">
        <v>68</v>
      </c>
      <c r="E16" s="79" t="s">
        <v>69</v>
      </c>
      <c r="F16" s="79" t="s">
        <v>70</v>
      </c>
      <c r="G16" s="79" t="s">
        <v>7</v>
      </c>
      <c r="H16" s="79" t="s">
        <v>8</v>
      </c>
      <c r="J16" s="9"/>
      <c r="L16" s="9"/>
      <c r="M16" s="9"/>
      <c r="N16" s="9"/>
      <c r="O16" s="9"/>
      <c r="Q16" s="9"/>
    </row>
    <row r="17" spans="1:20" x14ac:dyDescent="0.25">
      <c r="A17" s="19"/>
      <c r="B17" s="19">
        <v>1</v>
      </c>
      <c r="C17" s="19">
        <v>2</v>
      </c>
      <c r="D17" s="19">
        <v>3</v>
      </c>
      <c r="E17" s="19">
        <v>4</v>
      </c>
      <c r="F17" s="19">
        <v>5</v>
      </c>
      <c r="G17" s="19">
        <v>6</v>
      </c>
      <c r="H17" s="19">
        <v>7</v>
      </c>
      <c r="J17" s="9"/>
      <c r="L17" s="9"/>
      <c r="M17" s="9"/>
      <c r="N17" s="9"/>
      <c r="O17" s="9"/>
      <c r="Q17" s="9"/>
    </row>
    <row r="18" spans="1:20" x14ac:dyDescent="0.25">
      <c r="A18" s="19">
        <v>67</v>
      </c>
      <c r="B18" s="27" t="s">
        <v>37</v>
      </c>
      <c r="C18" s="28">
        <v>654.61</v>
      </c>
      <c r="D18" s="28">
        <v>0</v>
      </c>
      <c r="E18" s="28">
        <v>0</v>
      </c>
      <c r="F18" s="77">
        <v>0</v>
      </c>
      <c r="G18" s="22" t="e">
        <f t="shared" ref="G18:G19" si="6">F18/D18*100</f>
        <v>#DIV/0!</v>
      </c>
      <c r="H18" s="22" t="e">
        <f t="shared" ref="H18:H19" si="7">F18/E18*100</f>
        <v>#DIV/0!</v>
      </c>
      <c r="J18" s="9"/>
      <c r="L18" s="9"/>
      <c r="M18" s="9"/>
      <c r="N18" s="9"/>
      <c r="O18" s="9"/>
      <c r="Q18" s="9"/>
    </row>
    <row r="19" spans="1:20" x14ac:dyDescent="0.25">
      <c r="A19" s="23"/>
      <c r="B19" s="23" t="s">
        <v>4</v>
      </c>
      <c r="C19" s="34">
        <f>SUM(C18:C18)</f>
        <v>654.61</v>
      </c>
      <c r="D19" s="34">
        <f>SUM(D18:D18)</f>
        <v>0</v>
      </c>
      <c r="E19" s="34">
        <f>SUM(E18:E18)</f>
        <v>0</v>
      </c>
      <c r="F19" s="34">
        <f>SUM(F18:F18)</f>
        <v>0</v>
      </c>
      <c r="G19" s="35" t="e">
        <f t="shared" si="6"/>
        <v>#DIV/0!</v>
      </c>
      <c r="H19" s="35" t="e">
        <f t="shared" si="7"/>
        <v>#DIV/0!</v>
      </c>
      <c r="J19" s="9"/>
      <c r="L19" s="9"/>
      <c r="M19" s="9"/>
      <c r="N19" s="9"/>
      <c r="O19" s="9"/>
      <c r="Q19" s="9"/>
    </row>
    <row r="20" spans="1:20" x14ac:dyDescent="0.25">
      <c r="A20" s="92" t="s">
        <v>71</v>
      </c>
      <c r="B20" s="92"/>
      <c r="C20" s="92"/>
      <c r="D20" s="92"/>
      <c r="E20" s="92"/>
      <c r="F20" s="92"/>
      <c r="G20" s="92"/>
      <c r="H20" s="92"/>
      <c r="J20" s="9"/>
      <c r="L20" s="9"/>
      <c r="M20" s="9"/>
      <c r="N20" s="9"/>
      <c r="O20" s="9"/>
      <c r="Q20" s="9"/>
    </row>
    <row r="21" spans="1:20" ht="30" x14ac:dyDescent="0.25">
      <c r="A21" s="79" t="s">
        <v>1</v>
      </c>
      <c r="B21" s="79" t="s">
        <v>2</v>
      </c>
      <c r="C21" s="79" t="s">
        <v>59</v>
      </c>
      <c r="D21" s="79" t="s">
        <v>68</v>
      </c>
      <c r="E21" s="79" t="s">
        <v>69</v>
      </c>
      <c r="F21" s="79" t="s">
        <v>70</v>
      </c>
      <c r="G21" s="79" t="s">
        <v>7</v>
      </c>
      <c r="H21" s="79" t="s">
        <v>8</v>
      </c>
      <c r="J21" s="9"/>
      <c r="L21" s="9"/>
      <c r="M21" s="9"/>
      <c r="N21" s="9"/>
    </row>
    <row r="22" spans="1:20" ht="15.75" x14ac:dyDescent="0.25">
      <c r="A22" s="19"/>
      <c r="B22" s="19">
        <v>1</v>
      </c>
      <c r="C22" s="19">
        <v>2</v>
      </c>
      <c r="D22" s="19">
        <v>3</v>
      </c>
      <c r="E22" s="19">
        <v>4</v>
      </c>
      <c r="F22" s="19">
        <v>5</v>
      </c>
      <c r="G22" s="19">
        <v>6</v>
      </c>
      <c r="H22" s="19">
        <v>7</v>
      </c>
      <c r="J22" s="17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19">
        <v>67</v>
      </c>
      <c r="B23" s="27" t="s">
        <v>37</v>
      </c>
      <c r="C23" s="28">
        <v>71721.850000000006</v>
      </c>
      <c r="D23" s="28">
        <v>0</v>
      </c>
      <c r="E23" s="28">
        <v>0</v>
      </c>
      <c r="F23" s="77">
        <v>53427.03</v>
      </c>
      <c r="G23" s="22" t="e">
        <f t="shared" ref="G23:G24" si="8">F23/D23*100</f>
        <v>#DIV/0!</v>
      </c>
      <c r="H23" s="22" t="e">
        <f t="shared" ref="H23:H24" si="9">F23/E23*100</f>
        <v>#DIV/0!</v>
      </c>
      <c r="J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23"/>
      <c r="B24" s="23" t="s">
        <v>4</v>
      </c>
      <c r="C24" s="34">
        <f>SUM(C23:C23)</f>
        <v>71721.850000000006</v>
      </c>
      <c r="D24" s="34">
        <f>SUM(D23:D23)</f>
        <v>0</v>
      </c>
      <c r="E24" s="34">
        <f>SUM(E23:E23)</f>
        <v>0</v>
      </c>
      <c r="F24" s="34">
        <f>SUM(F23:F23)</f>
        <v>53427.03</v>
      </c>
      <c r="G24" s="35" t="e">
        <f t="shared" si="8"/>
        <v>#DIV/0!</v>
      </c>
      <c r="H24" s="35" t="e">
        <f t="shared" si="9"/>
        <v>#DIV/0!</v>
      </c>
      <c r="J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2" t="s">
        <v>14</v>
      </c>
      <c r="B25" s="92"/>
      <c r="C25" s="92"/>
      <c r="D25" s="92"/>
      <c r="E25" s="92"/>
      <c r="F25" s="92"/>
      <c r="G25" s="92"/>
      <c r="H25" s="92"/>
      <c r="J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 x14ac:dyDescent="0.25">
      <c r="A26" s="79" t="s">
        <v>1</v>
      </c>
      <c r="B26" s="79" t="s">
        <v>2</v>
      </c>
      <c r="C26" s="79" t="s">
        <v>59</v>
      </c>
      <c r="D26" s="79" t="s">
        <v>68</v>
      </c>
      <c r="E26" s="79" t="s">
        <v>69</v>
      </c>
      <c r="F26" s="79" t="s">
        <v>70</v>
      </c>
      <c r="G26" s="79" t="s">
        <v>7</v>
      </c>
      <c r="H26" s="79" t="s">
        <v>8</v>
      </c>
      <c r="J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x14ac:dyDescent="0.25">
      <c r="A27" s="19"/>
      <c r="B27" s="19">
        <v>1</v>
      </c>
      <c r="C27" s="19">
        <v>2</v>
      </c>
      <c r="D27" s="19">
        <v>3</v>
      </c>
      <c r="E27" s="19">
        <v>4</v>
      </c>
      <c r="F27" s="19">
        <v>5</v>
      </c>
      <c r="G27" s="19">
        <v>6</v>
      </c>
      <c r="H27" s="19">
        <v>7</v>
      </c>
      <c r="J27" s="16"/>
      <c r="L27" s="9"/>
      <c r="M27" s="9"/>
      <c r="N27" s="9"/>
      <c r="O27" s="9"/>
      <c r="P27" s="9"/>
      <c r="Q27" s="9"/>
      <c r="R27" s="9"/>
      <c r="S27" s="9"/>
      <c r="T27" s="9"/>
    </row>
    <row r="28" spans="1:20" ht="30" x14ac:dyDescent="0.25">
      <c r="A28" s="19">
        <v>66</v>
      </c>
      <c r="B28" s="23" t="s">
        <v>56</v>
      </c>
      <c r="C28" s="28">
        <v>0</v>
      </c>
      <c r="D28" s="28">
        <v>700</v>
      </c>
      <c r="E28" s="28">
        <v>700</v>
      </c>
      <c r="F28" s="28">
        <v>0</v>
      </c>
      <c r="G28" s="19">
        <f>F28/D28*100</f>
        <v>0</v>
      </c>
      <c r="H28" s="19">
        <f>F28/E28*100</f>
        <v>0</v>
      </c>
      <c r="J28" t="s">
        <v>57</v>
      </c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19">
        <v>64</v>
      </c>
      <c r="B29" s="23" t="s">
        <v>13</v>
      </c>
      <c r="C29" s="21">
        <v>1.2</v>
      </c>
      <c r="D29" s="21">
        <v>3</v>
      </c>
      <c r="E29" s="21">
        <v>3</v>
      </c>
      <c r="F29" s="77">
        <v>0.61</v>
      </c>
      <c r="G29" s="22">
        <f t="shared" ref="G29:G30" si="10">F29/D29*100</f>
        <v>20.333333333333332</v>
      </c>
      <c r="H29" s="22">
        <f t="shared" ref="H29:H30" si="11">F29/E29*100</f>
        <v>20.333333333333332</v>
      </c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23"/>
      <c r="B30" s="23" t="s">
        <v>4</v>
      </c>
      <c r="C30" s="34">
        <f>SUM(C28:C29)</f>
        <v>1.2</v>
      </c>
      <c r="D30" s="34">
        <f>SUM(D28:D29)</f>
        <v>703</v>
      </c>
      <c r="E30" s="34">
        <f>SUM(E28+E29)</f>
        <v>703</v>
      </c>
      <c r="F30" s="34">
        <f>SUM(F28:F29)</f>
        <v>0.61</v>
      </c>
      <c r="G30" s="35">
        <f t="shared" si="10"/>
        <v>8.67709815078236E-2</v>
      </c>
      <c r="H30" s="35">
        <f t="shared" si="11"/>
        <v>8.67709815078236E-2</v>
      </c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2" t="s">
        <v>15</v>
      </c>
      <c r="B31" s="92"/>
      <c r="C31" s="92"/>
      <c r="D31" s="92"/>
      <c r="E31" s="92"/>
      <c r="F31" s="92"/>
      <c r="G31" s="92"/>
      <c r="H31" s="92"/>
      <c r="L31" s="9"/>
      <c r="M31" s="9"/>
      <c r="N31" s="9"/>
      <c r="O31" s="9"/>
      <c r="P31" s="9"/>
      <c r="Q31" s="9"/>
      <c r="R31" s="9"/>
      <c r="S31" s="9"/>
      <c r="T31" s="9"/>
    </row>
    <row r="32" spans="1:20" ht="30" x14ac:dyDescent="0.25">
      <c r="A32" s="79" t="s">
        <v>1</v>
      </c>
      <c r="B32" s="79" t="s">
        <v>2</v>
      </c>
      <c r="C32" s="79" t="s">
        <v>59</v>
      </c>
      <c r="D32" s="79" t="s">
        <v>68</v>
      </c>
      <c r="E32" s="79" t="s">
        <v>69</v>
      </c>
      <c r="F32" s="79" t="s">
        <v>70</v>
      </c>
      <c r="G32" s="79" t="s">
        <v>7</v>
      </c>
      <c r="H32" s="79" t="s">
        <v>8</v>
      </c>
      <c r="L32" s="9"/>
      <c r="M32" s="9"/>
      <c r="N32" s="9"/>
      <c r="O32" s="9"/>
      <c r="P32" s="9"/>
      <c r="Q32" s="9"/>
      <c r="R32" s="9"/>
      <c r="S32" s="9"/>
      <c r="T32" s="9"/>
    </row>
    <row r="33" spans="1:20" ht="15.75" x14ac:dyDescent="0.25">
      <c r="A33" s="20"/>
      <c r="B33" s="19">
        <v>1</v>
      </c>
      <c r="C33" s="19">
        <v>2</v>
      </c>
      <c r="D33" s="19">
        <v>3</v>
      </c>
      <c r="E33" s="19">
        <v>4</v>
      </c>
      <c r="F33" s="19">
        <v>5</v>
      </c>
      <c r="G33" s="19">
        <v>6</v>
      </c>
      <c r="H33" s="19">
        <v>7</v>
      </c>
      <c r="J33" s="16"/>
      <c r="L33" s="9"/>
      <c r="M33" s="9"/>
      <c r="N33" s="9"/>
      <c r="O33" s="9"/>
      <c r="P33" s="9"/>
      <c r="Q33" s="9"/>
      <c r="R33" s="9"/>
      <c r="S33" s="9"/>
      <c r="T33" s="9"/>
    </row>
    <row r="34" spans="1:20" ht="30" x14ac:dyDescent="0.25">
      <c r="A34" s="19">
        <v>63</v>
      </c>
      <c r="B34" s="23" t="s">
        <v>58</v>
      </c>
      <c r="C34" s="21">
        <v>7793.57</v>
      </c>
      <c r="D34" s="21">
        <v>0</v>
      </c>
      <c r="E34" s="21">
        <v>0</v>
      </c>
      <c r="F34" s="76">
        <v>4948.6400000000003</v>
      </c>
      <c r="G34" s="22" t="e">
        <f t="shared" ref="G34:G35" si="12">F34/D34*100</f>
        <v>#DIV/0!</v>
      </c>
      <c r="H34" s="22" t="e">
        <f t="shared" ref="H34:H35" si="13">F34/E34*100</f>
        <v>#DIV/0!</v>
      </c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23"/>
      <c r="B35" s="23" t="s">
        <v>10</v>
      </c>
      <c r="C35" s="34">
        <f>SUM(C34:C34)</f>
        <v>7793.57</v>
      </c>
      <c r="D35" s="34">
        <f>SUM(D34:D34)</f>
        <v>0</v>
      </c>
      <c r="E35" s="34">
        <f>SUM(E34:E34)</f>
        <v>0</v>
      </c>
      <c r="F35" s="34">
        <f>SUM(F34:F34)</f>
        <v>4948.6400000000003</v>
      </c>
      <c r="G35" s="35" t="e">
        <f t="shared" si="12"/>
        <v>#DIV/0!</v>
      </c>
      <c r="H35" s="35" t="e">
        <f t="shared" si="13"/>
        <v>#DIV/0!</v>
      </c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2" t="s">
        <v>16</v>
      </c>
      <c r="B36" s="92"/>
      <c r="C36" s="92"/>
      <c r="D36" s="92"/>
      <c r="E36" s="92"/>
      <c r="F36" s="92"/>
      <c r="G36" s="92"/>
      <c r="H36" s="92"/>
      <c r="L36" s="9"/>
    </row>
    <row r="37" spans="1:20" ht="30" x14ac:dyDescent="0.25">
      <c r="A37" s="79" t="s">
        <v>1</v>
      </c>
      <c r="B37" s="79" t="s">
        <v>2</v>
      </c>
      <c r="C37" s="79" t="s">
        <v>59</v>
      </c>
      <c r="D37" s="79" t="s">
        <v>68</v>
      </c>
      <c r="E37" s="79" t="s">
        <v>69</v>
      </c>
      <c r="F37" s="79" t="s">
        <v>70</v>
      </c>
      <c r="G37" s="79" t="s">
        <v>7</v>
      </c>
      <c r="H37" s="79" t="s">
        <v>8</v>
      </c>
      <c r="J37" s="44"/>
      <c r="L37" s="9"/>
    </row>
    <row r="38" spans="1:20" x14ac:dyDescent="0.25">
      <c r="A38" s="20"/>
      <c r="B38" s="19">
        <v>1</v>
      </c>
      <c r="C38" s="19">
        <v>2</v>
      </c>
      <c r="D38" s="19">
        <v>3</v>
      </c>
      <c r="E38" s="19">
        <v>4</v>
      </c>
      <c r="F38" s="19">
        <v>5</v>
      </c>
      <c r="G38" s="19">
        <v>6</v>
      </c>
      <c r="H38" s="19">
        <v>7</v>
      </c>
      <c r="J38" s="43"/>
    </row>
    <row r="39" spans="1:20" ht="30" x14ac:dyDescent="0.25">
      <c r="A39" s="19">
        <v>63</v>
      </c>
      <c r="B39" s="23" t="s">
        <v>58</v>
      </c>
      <c r="C39" s="21">
        <v>1456645.91</v>
      </c>
      <c r="D39" s="21">
        <v>1610326.23</v>
      </c>
      <c r="E39" s="21">
        <v>1610976.11</v>
      </c>
      <c r="F39" s="76">
        <v>739342.37</v>
      </c>
      <c r="G39" s="22">
        <f t="shared" ref="G39:G40" si="14">F39/D39*100</f>
        <v>45.91258319129534</v>
      </c>
      <c r="H39" s="22">
        <f t="shared" ref="H39:H40" si="15">F39/E39*100</f>
        <v>45.894061706476826</v>
      </c>
      <c r="J39" s="44"/>
    </row>
    <row r="40" spans="1:20" x14ac:dyDescent="0.25">
      <c r="A40" s="23"/>
      <c r="B40" s="23" t="s">
        <v>4</v>
      </c>
      <c r="C40" s="34">
        <f>SUM(C39:C39)</f>
        <v>1456645.91</v>
      </c>
      <c r="D40" s="34">
        <f>SUM(D39:D39)</f>
        <v>1610326.23</v>
      </c>
      <c r="E40" s="34">
        <f>SUM(E39:E39)</f>
        <v>1610976.11</v>
      </c>
      <c r="F40" s="34">
        <f>SUM(F39:F39)</f>
        <v>739342.37</v>
      </c>
      <c r="G40" s="35">
        <f t="shared" si="14"/>
        <v>45.91258319129534</v>
      </c>
      <c r="H40" s="35">
        <f t="shared" si="15"/>
        <v>45.894061706476826</v>
      </c>
      <c r="J40" s="9"/>
    </row>
    <row r="41" spans="1:20" x14ac:dyDescent="0.25">
      <c r="A41" s="92" t="s">
        <v>17</v>
      </c>
      <c r="B41" s="92"/>
      <c r="C41" s="92"/>
      <c r="D41" s="92"/>
      <c r="E41" s="92"/>
      <c r="F41" s="92"/>
      <c r="G41" s="92"/>
      <c r="H41" s="92"/>
    </row>
    <row r="42" spans="1:20" ht="30" x14ac:dyDescent="0.25">
      <c r="A42" s="79" t="s">
        <v>1</v>
      </c>
      <c r="B42" s="79" t="s">
        <v>2</v>
      </c>
      <c r="C42" s="79" t="s">
        <v>59</v>
      </c>
      <c r="D42" s="79" t="s">
        <v>68</v>
      </c>
      <c r="E42" s="79" t="s">
        <v>69</v>
      </c>
      <c r="F42" s="79" t="s">
        <v>70</v>
      </c>
      <c r="G42" s="79" t="s">
        <v>7</v>
      </c>
      <c r="H42" s="79" t="s">
        <v>8</v>
      </c>
    </row>
    <row r="43" spans="1:20" x14ac:dyDescent="0.25">
      <c r="A43" s="20"/>
      <c r="B43" s="19">
        <v>1</v>
      </c>
      <c r="C43" s="19">
        <v>2</v>
      </c>
      <c r="D43" s="19">
        <v>3</v>
      </c>
      <c r="E43" s="19">
        <v>4</v>
      </c>
      <c r="F43" s="19">
        <v>5</v>
      </c>
      <c r="G43" s="19">
        <v>6</v>
      </c>
      <c r="H43" s="19">
        <v>7</v>
      </c>
    </row>
    <row r="44" spans="1:20" ht="30" x14ac:dyDescent="0.25">
      <c r="A44" s="19">
        <v>66</v>
      </c>
      <c r="B44" s="23" t="s">
        <v>56</v>
      </c>
      <c r="C44" s="21">
        <v>1000</v>
      </c>
      <c r="D44" s="21">
        <v>60</v>
      </c>
      <c r="E44" s="21">
        <v>60</v>
      </c>
      <c r="F44" s="76">
        <v>0</v>
      </c>
      <c r="G44" s="22">
        <f t="shared" ref="G44:G45" si="16">F44/D44*100</f>
        <v>0</v>
      </c>
      <c r="H44" s="22">
        <f t="shared" ref="H44:H45" si="17">F44/E44*100</f>
        <v>0</v>
      </c>
    </row>
    <row r="45" spans="1:20" x14ac:dyDescent="0.25">
      <c r="A45" s="23"/>
      <c r="B45" s="23" t="s">
        <v>4</v>
      </c>
      <c r="C45" s="34">
        <f>SUM(C44:C44)</f>
        <v>1000</v>
      </c>
      <c r="D45" s="34">
        <f>SUM(D44:D44)</f>
        <v>60</v>
      </c>
      <c r="E45" s="34">
        <f>SUM(E44:E44)</f>
        <v>60</v>
      </c>
      <c r="F45" s="34">
        <f>SUM(F44)</f>
        <v>0</v>
      </c>
      <c r="G45" s="35">
        <f t="shared" si="16"/>
        <v>0</v>
      </c>
      <c r="H45" s="35">
        <f t="shared" si="17"/>
        <v>0</v>
      </c>
    </row>
    <row r="46" spans="1:20" x14ac:dyDescent="0.25">
      <c r="A46" s="92" t="s">
        <v>33</v>
      </c>
      <c r="B46" s="92"/>
      <c r="C46" s="92"/>
      <c r="D46" s="92"/>
      <c r="E46" s="92"/>
      <c r="F46" s="92"/>
      <c r="G46" s="92"/>
      <c r="H46" s="92"/>
    </row>
    <row r="47" spans="1:20" ht="30" x14ac:dyDescent="0.25">
      <c r="A47" s="79" t="s">
        <v>1</v>
      </c>
      <c r="B47" s="79" t="s">
        <v>2</v>
      </c>
      <c r="C47" s="79" t="s">
        <v>59</v>
      </c>
      <c r="D47" s="79" t="s">
        <v>68</v>
      </c>
      <c r="E47" s="79" t="s">
        <v>69</v>
      </c>
      <c r="F47" s="79" t="s">
        <v>70</v>
      </c>
      <c r="G47" s="79" t="s">
        <v>7</v>
      </c>
      <c r="H47" s="79" t="s">
        <v>8</v>
      </c>
    </row>
    <row r="48" spans="1:20" x14ac:dyDescent="0.25">
      <c r="A48" s="20"/>
      <c r="B48" s="19">
        <v>1</v>
      </c>
      <c r="C48" s="19">
        <v>2</v>
      </c>
      <c r="D48" s="19">
        <v>3</v>
      </c>
      <c r="E48" s="19">
        <v>4</v>
      </c>
      <c r="F48" s="19">
        <v>5</v>
      </c>
      <c r="G48" s="19">
        <v>6</v>
      </c>
      <c r="H48" s="19">
        <v>7</v>
      </c>
    </row>
    <row r="49" spans="1:8" ht="30" x14ac:dyDescent="0.25">
      <c r="A49" s="19">
        <v>65</v>
      </c>
      <c r="B49" s="23" t="s">
        <v>55</v>
      </c>
      <c r="C49" s="21">
        <v>0</v>
      </c>
      <c r="D49" s="21">
        <v>0</v>
      </c>
      <c r="E49" s="21">
        <v>1876</v>
      </c>
      <c r="F49" s="21">
        <v>1876</v>
      </c>
      <c r="G49" s="22" t="e">
        <f t="shared" ref="G49:G50" si="18">F49/D49*100</f>
        <v>#DIV/0!</v>
      </c>
      <c r="H49" s="22">
        <f t="shared" ref="H49:H50" si="19">F49/E49*100</f>
        <v>100</v>
      </c>
    </row>
    <row r="50" spans="1:8" x14ac:dyDescent="0.25">
      <c r="A50" s="23"/>
      <c r="B50" s="23" t="s">
        <v>4</v>
      </c>
      <c r="C50" s="34">
        <f>SUM(C49:C49)</f>
        <v>0</v>
      </c>
      <c r="D50" s="34">
        <f>SUM(D49:D49)</f>
        <v>0</v>
      </c>
      <c r="E50" s="34">
        <f>SUM(E49:E49)</f>
        <v>1876</v>
      </c>
      <c r="F50" s="34">
        <f>SUM(F49:F49)</f>
        <v>1876</v>
      </c>
      <c r="G50" s="35" t="e">
        <f t="shared" si="18"/>
        <v>#DIV/0!</v>
      </c>
      <c r="H50" s="35">
        <f t="shared" si="19"/>
        <v>100</v>
      </c>
    </row>
    <row r="51" spans="1:8" x14ac:dyDescent="0.25">
      <c r="A51" s="92" t="s">
        <v>38</v>
      </c>
      <c r="B51" s="92"/>
      <c r="C51" s="92"/>
      <c r="D51" s="92"/>
      <c r="E51" s="92"/>
      <c r="F51" s="92"/>
      <c r="G51" s="92"/>
      <c r="H51" s="92"/>
    </row>
    <row r="52" spans="1:8" ht="30" x14ac:dyDescent="0.25">
      <c r="A52" s="79" t="s">
        <v>1</v>
      </c>
      <c r="B52" s="79" t="s">
        <v>2</v>
      </c>
      <c r="C52" s="79" t="s">
        <v>59</v>
      </c>
      <c r="D52" s="79" t="s">
        <v>68</v>
      </c>
      <c r="E52" s="79" t="s">
        <v>69</v>
      </c>
      <c r="F52" s="79" t="s">
        <v>70</v>
      </c>
      <c r="G52" s="79" t="s">
        <v>7</v>
      </c>
      <c r="H52" s="79" t="s">
        <v>8</v>
      </c>
    </row>
    <row r="53" spans="1:8" x14ac:dyDescent="0.25">
      <c r="A53" s="20"/>
      <c r="B53" s="19">
        <v>1</v>
      </c>
      <c r="C53" s="19">
        <v>2</v>
      </c>
      <c r="D53" s="19">
        <v>3</v>
      </c>
      <c r="E53" s="19">
        <v>4</v>
      </c>
      <c r="F53" s="19">
        <v>5</v>
      </c>
      <c r="G53" s="19">
        <v>6</v>
      </c>
      <c r="H53" s="19">
        <v>7</v>
      </c>
    </row>
    <row r="54" spans="1:8" ht="30" x14ac:dyDescent="0.25">
      <c r="A54" s="19">
        <v>63</v>
      </c>
      <c r="B54" s="23" t="s">
        <v>58</v>
      </c>
      <c r="C54" s="28">
        <v>507.16</v>
      </c>
      <c r="D54" s="28">
        <v>0</v>
      </c>
      <c r="E54" s="28">
        <v>0</v>
      </c>
      <c r="F54" s="28">
        <v>873.27</v>
      </c>
      <c r="G54" s="19" t="e">
        <f>F54/D54*100</f>
        <v>#DIV/0!</v>
      </c>
      <c r="H54" s="19" t="e">
        <f>F54/E54*100</f>
        <v>#DIV/0!</v>
      </c>
    </row>
    <row r="55" spans="1:8" x14ac:dyDescent="0.25">
      <c r="A55" s="19">
        <v>67</v>
      </c>
      <c r="B55" s="23" t="s">
        <v>37</v>
      </c>
      <c r="C55" s="21">
        <v>156</v>
      </c>
      <c r="D55" s="21">
        <v>0</v>
      </c>
      <c r="E55" s="21">
        <v>0</v>
      </c>
      <c r="F55" s="21">
        <v>0</v>
      </c>
      <c r="G55" s="22" t="e">
        <f t="shared" ref="G55:G56" si="20">F55/D55*100</f>
        <v>#DIV/0!</v>
      </c>
      <c r="H55" s="22" t="e">
        <f t="shared" ref="H55:H56" si="21">F55/E55*100</f>
        <v>#DIV/0!</v>
      </c>
    </row>
    <row r="56" spans="1:8" x14ac:dyDescent="0.25">
      <c r="A56" s="23"/>
      <c r="B56" s="23" t="s">
        <v>4</v>
      </c>
      <c r="C56" s="34">
        <f>C54+C55</f>
        <v>663.16000000000008</v>
      </c>
      <c r="D56" s="34">
        <f>D54+D55</f>
        <v>0</v>
      </c>
      <c r="E56" s="34">
        <f>E54+E55</f>
        <v>0</v>
      </c>
      <c r="F56" s="34">
        <f>F54+F55</f>
        <v>873.27</v>
      </c>
      <c r="G56" s="35" t="e">
        <f t="shared" si="20"/>
        <v>#DIV/0!</v>
      </c>
      <c r="H56" s="35" t="e">
        <f t="shared" si="21"/>
        <v>#DIV/0!</v>
      </c>
    </row>
    <row r="57" spans="1:8" ht="15" customHeight="1" x14ac:dyDescent="0.25">
      <c r="A57" s="87" t="s">
        <v>61</v>
      </c>
      <c r="B57" s="88"/>
      <c r="C57" s="88"/>
      <c r="D57" s="88"/>
      <c r="E57" s="88"/>
      <c r="F57" s="88"/>
      <c r="G57" s="88"/>
      <c r="H57" s="89"/>
    </row>
    <row r="58" spans="1:8" ht="30" x14ac:dyDescent="0.25">
      <c r="A58" s="79" t="s">
        <v>1</v>
      </c>
      <c r="B58" s="79" t="s">
        <v>2</v>
      </c>
      <c r="C58" s="79" t="s">
        <v>59</v>
      </c>
      <c r="D58" s="79" t="s">
        <v>68</v>
      </c>
      <c r="E58" s="79" t="s">
        <v>69</v>
      </c>
      <c r="F58" s="79" t="s">
        <v>70</v>
      </c>
      <c r="G58" s="79" t="s">
        <v>7</v>
      </c>
      <c r="H58" s="79" t="s">
        <v>8</v>
      </c>
    </row>
    <row r="59" spans="1:8" x14ac:dyDescent="0.25">
      <c r="A59" s="20"/>
      <c r="B59" s="19">
        <v>1</v>
      </c>
      <c r="C59" s="19">
        <v>2</v>
      </c>
      <c r="D59" s="19">
        <v>3</v>
      </c>
      <c r="E59" s="19">
        <v>4</v>
      </c>
      <c r="F59" s="19">
        <v>5</v>
      </c>
      <c r="G59" s="19">
        <v>6</v>
      </c>
      <c r="H59" s="19">
        <v>7</v>
      </c>
    </row>
    <row r="60" spans="1:8" ht="30" x14ac:dyDescent="0.25">
      <c r="A60" s="19">
        <v>63</v>
      </c>
      <c r="B60" s="23" t="s">
        <v>58</v>
      </c>
      <c r="C60" s="21">
        <v>6312.79</v>
      </c>
      <c r="D60" s="21">
        <v>0</v>
      </c>
      <c r="E60" s="21">
        <v>0</v>
      </c>
      <c r="F60" s="21">
        <v>0</v>
      </c>
      <c r="G60" s="22" t="e">
        <f t="shared" ref="G60:G61" si="22">F60/D60*100</f>
        <v>#DIV/0!</v>
      </c>
      <c r="H60" s="22" t="e">
        <f t="shared" ref="H60:H61" si="23">F60/E60*100</f>
        <v>#DIV/0!</v>
      </c>
    </row>
    <row r="61" spans="1:8" x14ac:dyDescent="0.25">
      <c r="A61" s="23"/>
      <c r="B61" s="23" t="s">
        <v>4</v>
      </c>
      <c r="C61" s="34">
        <f>SUM(C60:C60)</f>
        <v>6312.79</v>
      </c>
      <c r="D61" s="34">
        <f>SUM(D60:D60)</f>
        <v>0</v>
      </c>
      <c r="E61" s="34">
        <f>SUM(E60:E60)</f>
        <v>0</v>
      </c>
      <c r="F61" s="34">
        <f>SUM(F60:F60)</f>
        <v>0</v>
      </c>
      <c r="G61" s="35" t="e">
        <f t="shared" si="22"/>
        <v>#DIV/0!</v>
      </c>
      <c r="H61" s="35" t="e">
        <f t="shared" si="23"/>
        <v>#DIV/0!</v>
      </c>
    </row>
    <row r="62" spans="1:8" ht="15" customHeight="1" x14ac:dyDescent="0.25">
      <c r="A62" s="87" t="s">
        <v>79</v>
      </c>
      <c r="B62" s="88"/>
      <c r="C62" s="88"/>
      <c r="D62" s="88"/>
      <c r="E62" s="88"/>
      <c r="F62" s="88"/>
      <c r="G62" s="88"/>
      <c r="H62" s="89"/>
    </row>
    <row r="63" spans="1:8" ht="30" x14ac:dyDescent="0.25">
      <c r="A63" s="79" t="s">
        <v>1</v>
      </c>
      <c r="B63" s="79" t="s">
        <v>2</v>
      </c>
      <c r="C63" s="79" t="s">
        <v>59</v>
      </c>
      <c r="D63" s="79" t="s">
        <v>68</v>
      </c>
      <c r="E63" s="79" t="s">
        <v>69</v>
      </c>
      <c r="F63" s="79" t="s">
        <v>70</v>
      </c>
      <c r="G63" s="79" t="s">
        <v>7</v>
      </c>
      <c r="H63" s="79" t="s">
        <v>8</v>
      </c>
    </row>
    <row r="64" spans="1:8" x14ac:dyDescent="0.25">
      <c r="A64" s="20"/>
      <c r="B64" s="19">
        <v>1</v>
      </c>
      <c r="C64" s="19">
        <v>2</v>
      </c>
      <c r="D64" s="19">
        <v>3</v>
      </c>
      <c r="E64" s="19">
        <v>4</v>
      </c>
      <c r="F64" s="19">
        <v>5</v>
      </c>
      <c r="G64" s="19">
        <v>6</v>
      </c>
      <c r="H64" s="19">
        <v>7</v>
      </c>
    </row>
    <row r="65" spans="1:8" ht="30" x14ac:dyDescent="0.25">
      <c r="A65" s="86">
        <v>63</v>
      </c>
      <c r="B65" s="23" t="s">
        <v>58</v>
      </c>
      <c r="C65" s="21">
        <v>9476.44</v>
      </c>
      <c r="D65" s="21">
        <v>0</v>
      </c>
      <c r="E65" s="21">
        <v>0</v>
      </c>
      <c r="F65" s="24">
        <v>0</v>
      </c>
      <c r="G65" s="22" t="e">
        <f t="shared" ref="G65:G66" si="24">F65/D65*100</f>
        <v>#DIV/0!</v>
      </c>
      <c r="H65" s="22" t="e">
        <f t="shared" ref="H65:H66" si="25">F65/E65*100</f>
        <v>#DIV/0!</v>
      </c>
    </row>
    <row r="66" spans="1:8" x14ac:dyDescent="0.25">
      <c r="A66" s="23"/>
      <c r="B66" s="23" t="s">
        <v>4</v>
      </c>
      <c r="C66" s="34">
        <f>C65</f>
        <v>9476.44</v>
      </c>
      <c r="D66" s="34">
        <f>SUM(D65:D65)</f>
        <v>0</v>
      </c>
      <c r="E66" s="34">
        <f>SUM(E65:E65)</f>
        <v>0</v>
      </c>
      <c r="F66" s="36">
        <f>SUM(F65:F65)</f>
        <v>0</v>
      </c>
      <c r="G66" s="35" t="e">
        <f t="shared" si="24"/>
        <v>#DIV/0!</v>
      </c>
      <c r="H66" s="35" t="e">
        <f t="shared" si="25"/>
        <v>#DIV/0!</v>
      </c>
    </row>
    <row r="67" spans="1:8" x14ac:dyDescent="0.25">
      <c r="A67" s="94" t="s">
        <v>5</v>
      </c>
      <c r="B67" s="94"/>
      <c r="C67" s="94"/>
      <c r="D67" s="94"/>
      <c r="E67" s="94"/>
      <c r="F67" s="94"/>
      <c r="G67" s="94"/>
      <c r="H67" s="94"/>
    </row>
    <row r="68" spans="1:8" ht="30" x14ac:dyDescent="0.25">
      <c r="A68" s="95" t="s">
        <v>2</v>
      </c>
      <c r="B68" s="96"/>
      <c r="C68" s="30" t="s">
        <v>59</v>
      </c>
      <c r="D68" s="30" t="s">
        <v>68</v>
      </c>
      <c r="E68" s="30" t="s">
        <v>69</v>
      </c>
      <c r="F68" s="30" t="s">
        <v>70</v>
      </c>
      <c r="G68" s="30" t="s">
        <v>7</v>
      </c>
      <c r="H68" s="30" t="s">
        <v>8</v>
      </c>
    </row>
    <row r="69" spans="1:8" x14ac:dyDescent="0.25">
      <c r="A69" s="95">
        <v>1</v>
      </c>
      <c r="B69" s="96"/>
      <c r="C69" s="30">
        <v>2</v>
      </c>
      <c r="D69" s="30">
        <v>3</v>
      </c>
      <c r="E69" s="30">
        <v>4</v>
      </c>
      <c r="F69" s="30">
        <v>5</v>
      </c>
      <c r="G69" s="30">
        <v>6</v>
      </c>
      <c r="H69" s="30">
        <v>7</v>
      </c>
    </row>
    <row r="70" spans="1:8" x14ac:dyDescent="0.25">
      <c r="A70" s="87" t="s">
        <v>24</v>
      </c>
      <c r="B70" s="89"/>
      <c r="C70" s="25">
        <f>SUM(C14)</f>
        <v>15082.64</v>
      </c>
      <c r="D70" s="25">
        <f>SUM(D14)</f>
        <v>0</v>
      </c>
      <c r="E70" s="25">
        <f>SUM(E14)</f>
        <v>0</v>
      </c>
      <c r="F70" s="25">
        <f>SUM(F14)</f>
        <v>8079.19</v>
      </c>
      <c r="G70" s="26" t="e">
        <f t="shared" ref="G70:G81" si="26">F70/D70*100</f>
        <v>#DIV/0!</v>
      </c>
      <c r="H70" s="78" t="e">
        <f t="shared" ref="H70:H81" si="27">F70/E70*100</f>
        <v>#DIV/0!</v>
      </c>
    </row>
    <row r="71" spans="1:8" x14ac:dyDescent="0.25">
      <c r="A71" s="87" t="s">
        <v>64</v>
      </c>
      <c r="B71" s="89"/>
      <c r="C71" s="25">
        <f>C19</f>
        <v>654.61</v>
      </c>
      <c r="D71" s="25">
        <f>D19</f>
        <v>0</v>
      </c>
      <c r="E71" s="25">
        <f>E19</f>
        <v>0</v>
      </c>
      <c r="F71" s="25">
        <f>F19</f>
        <v>0</v>
      </c>
      <c r="G71" s="26" t="e">
        <f>F71/D71*100</f>
        <v>#DIV/0!</v>
      </c>
      <c r="H71" s="78" t="e">
        <f>F71/E71*100</f>
        <v>#DIV/0!</v>
      </c>
    </row>
    <row r="72" spans="1:8" x14ac:dyDescent="0.25">
      <c r="A72" s="87" t="s">
        <v>25</v>
      </c>
      <c r="B72" s="89"/>
      <c r="C72" s="25">
        <f>SUM(C24)</f>
        <v>71721.850000000006</v>
      </c>
      <c r="D72" s="25">
        <f>SUM(D24)</f>
        <v>0</v>
      </c>
      <c r="E72" s="25">
        <f>SUM(E24)</f>
        <v>0</v>
      </c>
      <c r="F72" s="25">
        <f>SUM(F24)</f>
        <v>53427.03</v>
      </c>
      <c r="G72" s="26" t="e">
        <f t="shared" si="26"/>
        <v>#DIV/0!</v>
      </c>
      <c r="H72" s="78" t="e">
        <f t="shared" si="27"/>
        <v>#DIV/0!</v>
      </c>
    </row>
    <row r="73" spans="1:8" x14ac:dyDescent="0.25">
      <c r="A73" s="87" t="s">
        <v>26</v>
      </c>
      <c r="B73" s="89"/>
      <c r="C73" s="25">
        <f>SUM(C30)</f>
        <v>1.2</v>
      </c>
      <c r="D73" s="25">
        <f>SUM(D30)</f>
        <v>703</v>
      </c>
      <c r="E73" s="25">
        <f>SUM(E30)</f>
        <v>703</v>
      </c>
      <c r="F73" s="25">
        <f>SUM(F30)</f>
        <v>0.61</v>
      </c>
      <c r="G73" s="26">
        <f t="shared" si="26"/>
        <v>8.67709815078236E-2</v>
      </c>
      <c r="H73" s="78">
        <f t="shared" si="27"/>
        <v>8.67709815078236E-2</v>
      </c>
    </row>
    <row r="74" spans="1:8" x14ac:dyDescent="0.25">
      <c r="A74" s="87" t="s">
        <v>27</v>
      </c>
      <c r="B74" s="89"/>
      <c r="C74" s="25">
        <f>SUM(C35)</f>
        <v>7793.57</v>
      </c>
      <c r="D74" s="25">
        <f>SUM(D35)</f>
        <v>0</v>
      </c>
      <c r="E74" s="25">
        <f>SUM(E35)</f>
        <v>0</v>
      </c>
      <c r="F74" s="25">
        <f>SUM(F35)</f>
        <v>4948.6400000000003</v>
      </c>
      <c r="G74" s="26" t="e">
        <f t="shared" si="26"/>
        <v>#DIV/0!</v>
      </c>
      <c r="H74" s="78" t="e">
        <f t="shared" si="27"/>
        <v>#DIV/0!</v>
      </c>
    </row>
    <row r="75" spans="1:8" x14ac:dyDescent="0.25">
      <c r="A75" s="99" t="s">
        <v>28</v>
      </c>
      <c r="B75" s="100"/>
      <c r="C75" s="25">
        <f>SUM(C40)</f>
        <v>1456645.91</v>
      </c>
      <c r="D75" s="25">
        <f>SUM(D40)</f>
        <v>1610326.23</v>
      </c>
      <c r="E75" s="25">
        <f>SUM(E40)</f>
        <v>1610976.11</v>
      </c>
      <c r="F75" s="25">
        <f>SUM(F40)</f>
        <v>739342.37</v>
      </c>
      <c r="G75" s="26">
        <f t="shared" si="26"/>
        <v>45.91258319129534</v>
      </c>
      <c r="H75" s="78">
        <f t="shared" si="27"/>
        <v>45.894061706476826</v>
      </c>
    </row>
    <row r="76" spans="1:8" x14ac:dyDescent="0.25">
      <c r="A76" s="87" t="s">
        <v>29</v>
      </c>
      <c r="B76" s="89"/>
      <c r="C76" s="25">
        <f>SUM(C45)</f>
        <v>1000</v>
      </c>
      <c r="D76" s="25">
        <f>SUM(D45)</f>
        <v>60</v>
      </c>
      <c r="E76" s="25">
        <f>SUM(E45)</f>
        <v>60</v>
      </c>
      <c r="F76" s="25">
        <f>SUM(F45)</f>
        <v>0</v>
      </c>
      <c r="G76" s="26">
        <f t="shared" si="26"/>
        <v>0</v>
      </c>
      <c r="H76" s="78">
        <f t="shared" si="27"/>
        <v>0</v>
      </c>
    </row>
    <row r="77" spans="1:8" x14ac:dyDescent="0.25">
      <c r="A77" s="87" t="s">
        <v>39</v>
      </c>
      <c r="B77" s="89"/>
      <c r="C77" s="25">
        <f>SUM(C50)</f>
        <v>0</v>
      </c>
      <c r="D77" s="25">
        <f>SUM(D50)</f>
        <v>0</v>
      </c>
      <c r="E77" s="25">
        <f>SUM(E50)</f>
        <v>1876</v>
      </c>
      <c r="F77" s="25">
        <f>SUM(F50)</f>
        <v>1876</v>
      </c>
      <c r="G77" s="26" t="e">
        <f t="shared" si="26"/>
        <v>#DIV/0!</v>
      </c>
      <c r="H77" s="78">
        <f t="shared" si="27"/>
        <v>100</v>
      </c>
    </row>
    <row r="78" spans="1:8" x14ac:dyDescent="0.25">
      <c r="A78" s="87" t="s">
        <v>40</v>
      </c>
      <c r="B78" s="89"/>
      <c r="C78" s="25">
        <f>SUM(C56)</f>
        <v>663.16000000000008</v>
      </c>
      <c r="D78" s="25">
        <f>SUM(D56)</f>
        <v>0</v>
      </c>
      <c r="E78" s="25">
        <f>SUM(E56)</f>
        <v>0</v>
      </c>
      <c r="F78" s="25">
        <f>SUM(F56)</f>
        <v>873.27</v>
      </c>
      <c r="G78" s="26" t="e">
        <f t="shared" si="26"/>
        <v>#DIV/0!</v>
      </c>
      <c r="H78" s="78" t="e">
        <f t="shared" si="27"/>
        <v>#DIV/0!</v>
      </c>
    </row>
    <row r="79" spans="1:8" x14ac:dyDescent="0.25">
      <c r="A79" s="87" t="s">
        <v>62</v>
      </c>
      <c r="B79" s="89"/>
      <c r="C79" s="25">
        <f>C61</f>
        <v>6312.79</v>
      </c>
      <c r="D79" s="25">
        <f>D61</f>
        <v>0</v>
      </c>
      <c r="E79" s="25">
        <f>E61</f>
        <v>0</v>
      </c>
      <c r="F79" s="25">
        <f>F61</f>
        <v>0</v>
      </c>
      <c r="G79" s="26" t="e">
        <f>F79/D79*100</f>
        <v>#DIV/0!</v>
      </c>
      <c r="H79" s="78" t="e">
        <f>F79/E79*100</f>
        <v>#DIV/0!</v>
      </c>
    </row>
    <row r="80" spans="1:8" x14ac:dyDescent="0.25">
      <c r="A80" s="87" t="s">
        <v>72</v>
      </c>
      <c r="B80" s="89"/>
      <c r="C80" s="25">
        <f>C66</f>
        <v>9476.44</v>
      </c>
      <c r="D80" s="25">
        <f>D66</f>
        <v>0</v>
      </c>
      <c r="E80" s="25">
        <f>E66</f>
        <v>0</v>
      </c>
      <c r="F80" s="25">
        <f>F66</f>
        <v>0</v>
      </c>
      <c r="G80" s="26" t="e">
        <f>F80/D80*100</f>
        <v>#DIV/0!</v>
      </c>
      <c r="H80" s="78" t="e">
        <f>F80/E80*100</f>
        <v>#DIV/0!</v>
      </c>
    </row>
    <row r="81" spans="1:8" x14ac:dyDescent="0.25">
      <c r="A81" s="97" t="s">
        <v>4</v>
      </c>
      <c r="B81" s="98"/>
      <c r="C81" s="37">
        <f>SUM(C70:C80)</f>
        <v>1569352.1699999997</v>
      </c>
      <c r="D81" s="37">
        <f>SUM(D70:D80)</f>
        <v>1611089.23</v>
      </c>
      <c r="E81" s="37">
        <f>SUM(E70:E80)</f>
        <v>1613615.11</v>
      </c>
      <c r="F81" s="37">
        <f>SUM(F70:F80)</f>
        <v>808547.11</v>
      </c>
      <c r="G81" s="32">
        <f t="shared" si="26"/>
        <v>50.186364289704798</v>
      </c>
      <c r="H81" s="32">
        <f t="shared" si="27"/>
        <v>50.107804828376942</v>
      </c>
    </row>
  </sheetData>
  <mergeCells count="30">
    <mergeCell ref="A78:B78"/>
    <mergeCell ref="A81:B81"/>
    <mergeCell ref="A73:B73"/>
    <mergeCell ref="A74:B74"/>
    <mergeCell ref="A75:B75"/>
    <mergeCell ref="A76:B76"/>
    <mergeCell ref="A77:B77"/>
    <mergeCell ref="A79:B79"/>
    <mergeCell ref="A80:B80"/>
    <mergeCell ref="A67:H67"/>
    <mergeCell ref="A68:B68"/>
    <mergeCell ref="A69:B69"/>
    <mergeCell ref="A70:B70"/>
    <mergeCell ref="A72:B72"/>
    <mergeCell ref="A71:B71"/>
    <mergeCell ref="A62:H62"/>
    <mergeCell ref="A57:H57"/>
    <mergeCell ref="A1:H1"/>
    <mergeCell ref="A46:H46"/>
    <mergeCell ref="A20:H20"/>
    <mergeCell ref="A31:H31"/>
    <mergeCell ref="A41:H41"/>
    <mergeCell ref="A25:H25"/>
    <mergeCell ref="A51:H51"/>
    <mergeCell ref="A2:H2"/>
    <mergeCell ref="A3:B3"/>
    <mergeCell ref="A6:B6"/>
    <mergeCell ref="A9:H9"/>
    <mergeCell ref="A36:H36"/>
    <mergeCell ref="A15:H15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7"/>
  <sheetViews>
    <sheetView topLeftCell="A61" workbookViewId="0">
      <selection activeCell="A3" sqref="A3:B3"/>
    </sheetView>
  </sheetViews>
  <sheetFormatPr defaultRowHeight="15" x14ac:dyDescent="0.25"/>
  <cols>
    <col min="1" max="1" width="6.28515625" style="11" bestFit="1" customWidth="1"/>
    <col min="2" max="2" width="60.7109375" bestFit="1" customWidth="1"/>
    <col min="3" max="3" width="14.42578125" bestFit="1" customWidth="1"/>
    <col min="4" max="5" width="11.7109375" bestFit="1" customWidth="1"/>
    <col min="6" max="6" width="14.42578125" bestFit="1" customWidth="1"/>
    <col min="7" max="8" width="11.5703125" bestFit="1" customWidth="1"/>
    <col min="9" max="9" width="20.28515625" style="9" customWidth="1"/>
    <col min="10" max="10" width="13.5703125" customWidth="1"/>
    <col min="11" max="11" width="17.42578125" customWidth="1"/>
    <col min="12" max="12" width="15.85546875" customWidth="1"/>
    <col min="13" max="13" width="18.140625" customWidth="1"/>
    <col min="14" max="14" width="14.140625" customWidth="1"/>
    <col min="15" max="15" width="13.140625" customWidth="1"/>
    <col min="16" max="16" width="11.5703125" customWidth="1"/>
  </cols>
  <sheetData>
    <row r="1" spans="1:12" ht="24.75" customHeight="1" x14ac:dyDescent="0.25">
      <c r="A1" s="112" t="s">
        <v>35</v>
      </c>
      <c r="B1" s="113"/>
      <c r="C1" s="113"/>
      <c r="D1" s="113"/>
      <c r="E1" s="113"/>
      <c r="F1" s="113"/>
      <c r="G1" s="113"/>
      <c r="H1" s="113"/>
    </row>
    <row r="2" spans="1:12" ht="21.75" customHeight="1" x14ac:dyDescent="0.25">
      <c r="A2" s="116" t="s">
        <v>67</v>
      </c>
      <c r="B2" s="116"/>
      <c r="C2" s="116"/>
      <c r="D2" s="116"/>
      <c r="E2" s="116"/>
      <c r="F2" s="116"/>
      <c r="G2" s="116"/>
      <c r="H2" s="116"/>
    </row>
    <row r="3" spans="1:12" ht="25.5" x14ac:dyDescent="0.25">
      <c r="A3" s="102" t="s">
        <v>6</v>
      </c>
      <c r="B3" s="102"/>
      <c r="C3" s="47" t="s">
        <v>59</v>
      </c>
      <c r="D3" s="47" t="s">
        <v>68</v>
      </c>
      <c r="E3" s="47" t="s">
        <v>69</v>
      </c>
      <c r="F3" s="47" t="s">
        <v>70</v>
      </c>
      <c r="G3" s="47" t="s">
        <v>7</v>
      </c>
      <c r="H3" s="47" t="s">
        <v>8</v>
      </c>
      <c r="K3" s="9"/>
    </row>
    <row r="4" spans="1:12" x14ac:dyDescent="0.25">
      <c r="A4" s="47"/>
      <c r="B4" s="48">
        <v>1</v>
      </c>
      <c r="C4" s="48">
        <v>2</v>
      </c>
      <c r="D4" s="48">
        <v>3</v>
      </c>
      <c r="E4" s="48">
        <v>4</v>
      </c>
      <c r="F4" s="48">
        <v>5</v>
      </c>
      <c r="G4" s="48">
        <v>6</v>
      </c>
      <c r="H4" s="48">
        <v>7</v>
      </c>
      <c r="K4" s="9"/>
      <c r="L4" s="9"/>
    </row>
    <row r="5" spans="1:12" x14ac:dyDescent="0.25">
      <c r="A5" s="47"/>
      <c r="B5" s="81" t="s">
        <v>4</v>
      </c>
      <c r="C5" s="49">
        <f>SUM(C8)</f>
        <v>1562466.5300000003</v>
      </c>
      <c r="D5" s="49">
        <f>SUM(D8)</f>
        <v>1727974.42</v>
      </c>
      <c r="E5" s="49">
        <f>SUM(E8)</f>
        <v>1730640.3</v>
      </c>
      <c r="F5" s="49">
        <f>SUM(F8)</f>
        <v>917969.63</v>
      </c>
      <c r="G5" s="81">
        <f t="shared" ref="G5" si="0">F5/D5*100</f>
        <v>53.124028884640552</v>
      </c>
      <c r="H5" s="81">
        <f t="shared" ref="H5" si="1">F5/E5*100</f>
        <v>53.042196578919373</v>
      </c>
      <c r="K5" s="9"/>
      <c r="L5" s="9"/>
    </row>
    <row r="6" spans="1:12" ht="25.5" x14ac:dyDescent="0.25">
      <c r="A6" s="103" t="s">
        <v>34</v>
      </c>
      <c r="B6" s="103"/>
      <c r="C6" s="47" t="s">
        <v>59</v>
      </c>
      <c r="D6" s="47" t="s">
        <v>68</v>
      </c>
      <c r="E6" s="47" t="s">
        <v>69</v>
      </c>
      <c r="F6" s="47" t="s">
        <v>70</v>
      </c>
      <c r="G6" s="47" t="s">
        <v>7</v>
      </c>
      <c r="H6" s="47" t="s">
        <v>8</v>
      </c>
      <c r="K6" s="9"/>
      <c r="L6" s="9"/>
    </row>
    <row r="7" spans="1:12" x14ac:dyDescent="0.25">
      <c r="A7" s="47"/>
      <c r="B7" s="48">
        <v>1</v>
      </c>
      <c r="C7" s="48">
        <v>2</v>
      </c>
      <c r="D7" s="48">
        <v>3</v>
      </c>
      <c r="E7" s="48">
        <v>4</v>
      </c>
      <c r="F7" s="48">
        <v>5</v>
      </c>
      <c r="G7" s="48">
        <v>6</v>
      </c>
      <c r="H7" s="48">
        <v>7</v>
      </c>
      <c r="K7" s="9"/>
      <c r="L7" s="9"/>
    </row>
    <row r="8" spans="1:12" x14ac:dyDescent="0.25">
      <c r="A8" s="47"/>
      <c r="B8" s="81" t="s">
        <v>4</v>
      </c>
      <c r="C8" s="49">
        <f>C25+C31+C36+C42+C53+C58+C69+C75+C81+C87+C98+C14+C19+C93+C63</f>
        <v>1562466.5300000003</v>
      </c>
      <c r="D8" s="49">
        <f>(D25+D31+D36+D42+D53+D58+D69+D75+D81+D87+D98+D14+D19+D93+D63)</f>
        <v>1727974.42</v>
      </c>
      <c r="E8" s="49">
        <f>E14+E25+E31+E36+E42+E53+E58+E69+E75+E81+E87+E98+E19+E93+E63</f>
        <v>1730640.3</v>
      </c>
      <c r="F8" s="49">
        <f>F14+F19+F25+F31+F36+F42+F53+F58+F69+F75+F81+F87+F98+F93+F63</f>
        <v>917969.63</v>
      </c>
      <c r="G8" s="81">
        <f t="shared" ref="G8" si="2">F8/D8*100</f>
        <v>53.124028884640552</v>
      </c>
      <c r="H8" s="81">
        <f t="shared" ref="H8" si="3">F8/E8*100</f>
        <v>53.042196578919373</v>
      </c>
      <c r="K8" s="9"/>
      <c r="L8" s="9"/>
    </row>
    <row r="9" spans="1:12" x14ac:dyDescent="0.25">
      <c r="A9" s="104" t="s">
        <v>61</v>
      </c>
      <c r="B9" s="104"/>
      <c r="C9" s="104"/>
      <c r="D9" s="104"/>
      <c r="E9" s="104"/>
      <c r="F9" s="104"/>
      <c r="G9" s="104"/>
      <c r="H9" s="104"/>
      <c r="K9" s="9"/>
      <c r="L9" s="9"/>
    </row>
    <row r="10" spans="1:12" ht="25.5" x14ac:dyDescent="0.25">
      <c r="A10" s="80" t="s">
        <v>1</v>
      </c>
      <c r="B10" s="80" t="s">
        <v>2</v>
      </c>
      <c r="C10" s="80" t="s">
        <v>59</v>
      </c>
      <c r="D10" s="80" t="s">
        <v>68</v>
      </c>
      <c r="E10" s="80" t="s">
        <v>69</v>
      </c>
      <c r="F10" s="80" t="s">
        <v>70</v>
      </c>
      <c r="G10" s="80" t="s">
        <v>7</v>
      </c>
      <c r="H10" s="80" t="s">
        <v>8</v>
      </c>
      <c r="K10" s="9"/>
      <c r="L10" s="9"/>
    </row>
    <row r="11" spans="1:12" x14ac:dyDescent="0.25">
      <c r="A11" s="51"/>
      <c r="B11" s="50">
        <v>1</v>
      </c>
      <c r="C11" s="50">
        <v>2</v>
      </c>
      <c r="D11" s="50">
        <v>3</v>
      </c>
      <c r="E11" s="50">
        <v>4</v>
      </c>
      <c r="F11" s="50">
        <v>5</v>
      </c>
      <c r="G11" s="50">
        <v>6</v>
      </c>
      <c r="H11" s="50">
        <v>7</v>
      </c>
      <c r="K11" s="9"/>
      <c r="L11" s="9"/>
    </row>
    <row r="12" spans="1:12" x14ac:dyDescent="0.25">
      <c r="A12" s="50">
        <v>31</v>
      </c>
      <c r="B12" s="52" t="s">
        <v>51</v>
      </c>
      <c r="C12" s="53">
        <v>6312.79</v>
      </c>
      <c r="D12" s="53">
        <v>3916.28</v>
      </c>
      <c r="E12" s="53">
        <v>3916.28</v>
      </c>
      <c r="F12" s="53">
        <v>1844.54</v>
      </c>
      <c r="G12" s="54">
        <f t="shared" ref="G12:G14" si="4">F12/D12*100</f>
        <v>47.099288099931563</v>
      </c>
      <c r="H12" s="54">
        <f t="shared" ref="H12:H14" si="5">F12/E12*100</f>
        <v>47.099288099931563</v>
      </c>
      <c r="K12" s="9"/>
      <c r="L12" s="9"/>
    </row>
    <row r="13" spans="1:12" x14ac:dyDescent="0.25">
      <c r="A13" s="50">
        <v>32</v>
      </c>
      <c r="B13" s="52" t="s">
        <v>50</v>
      </c>
      <c r="C13" s="53">
        <v>0</v>
      </c>
      <c r="D13" s="53">
        <v>16.05</v>
      </c>
      <c r="E13" s="53">
        <v>16.05</v>
      </c>
      <c r="F13" s="53">
        <v>16.05</v>
      </c>
      <c r="G13" s="54">
        <f>F13/D13*100</f>
        <v>100</v>
      </c>
      <c r="H13" s="54">
        <f>F13/E13*100</f>
        <v>100</v>
      </c>
      <c r="K13" s="9"/>
      <c r="L13" s="9"/>
    </row>
    <row r="14" spans="1:12" x14ac:dyDescent="0.25">
      <c r="A14" s="50"/>
      <c r="B14" s="55" t="s">
        <v>4</v>
      </c>
      <c r="C14" s="56">
        <f>C12+C13</f>
        <v>6312.79</v>
      </c>
      <c r="D14" s="56">
        <f>D12+D13</f>
        <v>3932.3300000000004</v>
      </c>
      <c r="E14" s="56">
        <f>E12+E13</f>
        <v>3932.3300000000004</v>
      </c>
      <c r="F14" s="56">
        <f>F12+F13</f>
        <v>1860.59</v>
      </c>
      <c r="G14" s="57">
        <f t="shared" si="4"/>
        <v>47.315204980253434</v>
      </c>
      <c r="H14" s="57">
        <f t="shared" si="5"/>
        <v>47.315204980253434</v>
      </c>
      <c r="K14" s="9"/>
      <c r="L14" s="9"/>
    </row>
    <row r="15" spans="1:12" ht="15" customHeight="1" x14ac:dyDescent="0.25">
      <c r="A15" s="104" t="s">
        <v>63</v>
      </c>
      <c r="B15" s="104"/>
      <c r="C15" s="104"/>
      <c r="D15" s="104"/>
      <c r="E15" s="104"/>
      <c r="F15" s="104"/>
      <c r="G15" s="104"/>
      <c r="H15" s="104"/>
      <c r="K15" s="9"/>
      <c r="L15" s="9"/>
    </row>
    <row r="16" spans="1:12" ht="25.5" x14ac:dyDescent="0.25">
      <c r="A16" s="80" t="s">
        <v>1</v>
      </c>
      <c r="B16" s="80" t="s">
        <v>2</v>
      </c>
      <c r="C16" s="80" t="s">
        <v>59</v>
      </c>
      <c r="D16" s="80" t="s">
        <v>68</v>
      </c>
      <c r="E16" s="80" t="s">
        <v>69</v>
      </c>
      <c r="F16" s="80" t="s">
        <v>70</v>
      </c>
      <c r="G16" s="80" t="s">
        <v>7</v>
      </c>
      <c r="H16" s="80" t="s">
        <v>8</v>
      </c>
      <c r="K16" s="9"/>
      <c r="L16" s="9"/>
    </row>
    <row r="17" spans="1:15" x14ac:dyDescent="0.25">
      <c r="A17" s="51"/>
      <c r="B17" s="50">
        <v>1</v>
      </c>
      <c r="C17" s="50">
        <v>2</v>
      </c>
      <c r="D17" s="50">
        <v>3</v>
      </c>
      <c r="E17" s="50">
        <v>4</v>
      </c>
      <c r="F17" s="50">
        <v>5</v>
      </c>
      <c r="G17" s="50">
        <v>6</v>
      </c>
      <c r="H17" s="50">
        <v>7</v>
      </c>
      <c r="K17" s="9"/>
      <c r="L17" s="9"/>
    </row>
    <row r="18" spans="1:15" x14ac:dyDescent="0.25">
      <c r="A18" s="50">
        <v>42</v>
      </c>
      <c r="B18" s="52" t="s">
        <v>49</v>
      </c>
      <c r="C18" s="53">
        <v>0</v>
      </c>
      <c r="D18" s="53">
        <v>0</v>
      </c>
      <c r="E18" s="53">
        <v>1876</v>
      </c>
      <c r="F18" s="53">
        <v>512.33000000000004</v>
      </c>
      <c r="G18" s="54" t="e">
        <f t="shared" ref="G18:G19" si="6">F18/D18*100</f>
        <v>#DIV/0!</v>
      </c>
      <c r="H18" s="54">
        <f t="shared" ref="H18:H19" si="7">F18/E18*100</f>
        <v>27.309701492537314</v>
      </c>
      <c r="K18" s="9"/>
      <c r="L18" s="9"/>
    </row>
    <row r="19" spans="1:15" x14ac:dyDescent="0.25">
      <c r="A19" s="50"/>
      <c r="B19" s="55" t="s">
        <v>4</v>
      </c>
      <c r="C19" s="56">
        <f>C18</f>
        <v>0</v>
      </c>
      <c r="D19" s="56">
        <f>D18</f>
        <v>0</v>
      </c>
      <c r="E19" s="56">
        <f>E18</f>
        <v>1876</v>
      </c>
      <c r="F19" s="56">
        <f>F18</f>
        <v>512.33000000000004</v>
      </c>
      <c r="G19" s="57" t="e">
        <f t="shared" si="6"/>
        <v>#DIV/0!</v>
      </c>
      <c r="H19" s="57">
        <f t="shared" si="7"/>
        <v>27.309701492537314</v>
      </c>
      <c r="K19" s="9"/>
      <c r="L19" s="9"/>
    </row>
    <row r="20" spans="1:15" x14ac:dyDescent="0.25">
      <c r="A20" s="104" t="s">
        <v>12</v>
      </c>
      <c r="B20" s="104"/>
      <c r="C20" s="104"/>
      <c r="D20" s="104"/>
      <c r="E20" s="104"/>
      <c r="F20" s="104"/>
      <c r="G20" s="104"/>
      <c r="H20" s="104"/>
      <c r="K20" s="9"/>
      <c r="L20" s="9"/>
    </row>
    <row r="21" spans="1:15" ht="25.5" x14ac:dyDescent="0.25">
      <c r="A21" s="80" t="s">
        <v>1</v>
      </c>
      <c r="B21" s="80" t="s">
        <v>2</v>
      </c>
      <c r="C21" s="80" t="s">
        <v>59</v>
      </c>
      <c r="D21" s="80" t="s">
        <v>68</v>
      </c>
      <c r="E21" s="80" t="s">
        <v>69</v>
      </c>
      <c r="F21" s="80" t="s">
        <v>70</v>
      </c>
      <c r="G21" s="80" t="s">
        <v>7</v>
      </c>
      <c r="H21" s="80" t="s">
        <v>8</v>
      </c>
      <c r="K21" s="82"/>
      <c r="L21" s="9"/>
    </row>
    <row r="22" spans="1:15" ht="15.75" x14ac:dyDescent="0.25">
      <c r="A22" s="51"/>
      <c r="B22" s="50">
        <v>1</v>
      </c>
      <c r="C22" s="50">
        <v>2</v>
      </c>
      <c r="D22" s="50">
        <v>3</v>
      </c>
      <c r="E22" s="50">
        <v>4</v>
      </c>
      <c r="F22" s="50">
        <v>5</v>
      </c>
      <c r="G22" s="50">
        <v>6</v>
      </c>
      <c r="H22" s="50">
        <v>7</v>
      </c>
      <c r="J22" s="16"/>
      <c r="K22" s="9"/>
      <c r="L22" s="9"/>
      <c r="M22" s="9"/>
    </row>
    <row r="23" spans="1:15" x14ac:dyDescent="0.25">
      <c r="A23" s="50">
        <v>31</v>
      </c>
      <c r="B23" s="52" t="s">
        <v>51</v>
      </c>
      <c r="C23" s="53">
        <v>14645.13</v>
      </c>
      <c r="D23" s="53">
        <v>16510.740000000002</v>
      </c>
      <c r="E23" s="53">
        <v>16650.740000000002</v>
      </c>
      <c r="F23" s="53">
        <v>6140.47</v>
      </c>
      <c r="G23" s="54">
        <f t="shared" ref="G23:G25" si="8">F23/D23*100</f>
        <v>37.190761891956384</v>
      </c>
      <c r="H23" s="54">
        <f t="shared" ref="H23:H25" si="9">F23/E23*100</f>
        <v>36.878060674780819</v>
      </c>
      <c r="J23" s="9"/>
      <c r="K23" s="9"/>
      <c r="L23" s="9"/>
      <c r="M23" s="9"/>
      <c r="N23" s="9"/>
      <c r="O23" s="9"/>
    </row>
    <row r="24" spans="1:15" x14ac:dyDescent="0.25">
      <c r="A24" s="50">
        <v>32</v>
      </c>
      <c r="B24" s="52" t="s">
        <v>50</v>
      </c>
      <c r="C24" s="53">
        <v>2642.05</v>
      </c>
      <c r="D24" s="53">
        <v>738.53</v>
      </c>
      <c r="E24" s="53">
        <v>738.53</v>
      </c>
      <c r="F24" s="53">
        <v>530.13</v>
      </c>
      <c r="G24" s="54">
        <f t="shared" si="8"/>
        <v>71.781782730559357</v>
      </c>
      <c r="H24" s="54">
        <f t="shared" si="9"/>
        <v>71.781782730559357</v>
      </c>
      <c r="J24" s="9"/>
      <c r="K24" s="9"/>
      <c r="L24" s="9"/>
      <c r="M24" s="9"/>
      <c r="N24" s="9"/>
      <c r="O24" s="9"/>
    </row>
    <row r="25" spans="1:15" x14ac:dyDescent="0.25">
      <c r="A25" s="50"/>
      <c r="B25" s="55" t="s">
        <v>4</v>
      </c>
      <c r="C25" s="56">
        <f>SUM(C23:C24)</f>
        <v>17287.18</v>
      </c>
      <c r="D25" s="56">
        <f>SUM(D23:D24)</f>
        <v>17249.27</v>
      </c>
      <c r="E25" s="56">
        <f>SUM(E23:E24)</f>
        <v>17389.27</v>
      </c>
      <c r="F25" s="56">
        <f>SUM(F23:F24)</f>
        <v>6670.6</v>
      </c>
      <c r="G25" s="57">
        <f t="shared" si="8"/>
        <v>38.671781472491304</v>
      </c>
      <c r="H25" s="57">
        <f t="shared" si="9"/>
        <v>38.360437212142891</v>
      </c>
      <c r="K25" s="9"/>
      <c r="L25" s="9"/>
    </row>
    <row r="26" spans="1:15" ht="16.5" customHeight="1" x14ac:dyDescent="0.25">
      <c r="A26" s="104" t="s">
        <v>18</v>
      </c>
      <c r="B26" s="104"/>
      <c r="C26" s="104"/>
      <c r="D26" s="104"/>
      <c r="E26" s="104"/>
      <c r="F26" s="104"/>
      <c r="G26" s="104"/>
      <c r="H26" s="104"/>
      <c r="J26" s="9"/>
      <c r="K26" s="9"/>
      <c r="L26" s="9"/>
    </row>
    <row r="27" spans="1:15" ht="25.5" x14ac:dyDescent="0.25">
      <c r="A27" s="80" t="s">
        <v>1</v>
      </c>
      <c r="B27" s="80" t="s">
        <v>2</v>
      </c>
      <c r="C27" s="80" t="s">
        <v>59</v>
      </c>
      <c r="D27" s="80" t="s">
        <v>68</v>
      </c>
      <c r="E27" s="80" t="s">
        <v>69</v>
      </c>
      <c r="F27" s="80" t="s">
        <v>70</v>
      </c>
      <c r="G27" s="80" t="s">
        <v>7</v>
      </c>
      <c r="H27" s="80" t="s">
        <v>8</v>
      </c>
      <c r="J27" s="13"/>
      <c r="K27" s="9"/>
      <c r="L27" s="9"/>
    </row>
    <row r="28" spans="1:15" ht="15.75" x14ac:dyDescent="0.25">
      <c r="A28" s="51"/>
      <c r="B28" s="50">
        <v>1</v>
      </c>
      <c r="C28" s="50">
        <v>2</v>
      </c>
      <c r="D28" s="50">
        <v>3</v>
      </c>
      <c r="E28" s="50">
        <v>4</v>
      </c>
      <c r="F28" s="50">
        <v>5</v>
      </c>
      <c r="G28" s="50">
        <v>6</v>
      </c>
      <c r="H28" s="50">
        <v>7</v>
      </c>
      <c r="J28" s="18"/>
      <c r="K28" s="12"/>
      <c r="L28" s="10"/>
      <c r="M28" s="10"/>
      <c r="N28" s="10"/>
      <c r="O28" s="10"/>
    </row>
    <row r="29" spans="1:15" x14ac:dyDescent="0.25">
      <c r="A29" s="50">
        <v>32</v>
      </c>
      <c r="B29" s="52" t="s">
        <v>50</v>
      </c>
      <c r="C29" s="53">
        <v>73851.06</v>
      </c>
      <c r="D29" s="53">
        <v>76586.289999999994</v>
      </c>
      <c r="E29" s="53">
        <v>76586.289999999994</v>
      </c>
      <c r="F29" s="53">
        <v>49031.08</v>
      </c>
      <c r="G29" s="54">
        <f t="shared" ref="G29:G31" si="10">F29/D29*100</f>
        <v>64.02070135529479</v>
      </c>
      <c r="H29" s="54">
        <f t="shared" ref="H29:H31" si="11">F29/E29*100</f>
        <v>64.02070135529479</v>
      </c>
      <c r="K29" s="10"/>
      <c r="L29" s="10"/>
      <c r="M29" s="10"/>
      <c r="N29" s="10"/>
      <c r="O29" s="10"/>
    </row>
    <row r="30" spans="1:15" x14ac:dyDescent="0.25">
      <c r="A30" s="50">
        <v>34</v>
      </c>
      <c r="B30" s="52" t="s">
        <v>53</v>
      </c>
      <c r="C30" s="53">
        <v>442.72</v>
      </c>
      <c r="D30" s="53">
        <v>600</v>
      </c>
      <c r="E30" s="53">
        <v>600</v>
      </c>
      <c r="F30" s="53">
        <v>266.04000000000002</v>
      </c>
      <c r="G30" s="54">
        <f t="shared" si="10"/>
        <v>44.34</v>
      </c>
      <c r="H30" s="54">
        <f t="shared" si="11"/>
        <v>44.34</v>
      </c>
      <c r="K30" s="10"/>
      <c r="L30" s="10"/>
      <c r="M30" s="10"/>
      <c r="N30" s="10"/>
      <c r="O30" s="10"/>
    </row>
    <row r="31" spans="1:15" x14ac:dyDescent="0.25">
      <c r="A31" s="50"/>
      <c r="B31" s="55" t="s">
        <v>4</v>
      </c>
      <c r="C31" s="56">
        <f>SUM(C29:C30)</f>
        <v>74293.78</v>
      </c>
      <c r="D31" s="56">
        <f>SUM(D29:D30)</f>
        <v>77186.289999999994</v>
      </c>
      <c r="E31" s="56">
        <f>SUM(E29:E30)</f>
        <v>77186.289999999994</v>
      </c>
      <c r="F31" s="56">
        <f>SUM(F29:F30)</f>
        <v>49297.120000000003</v>
      </c>
      <c r="G31" s="57">
        <f t="shared" si="10"/>
        <v>63.867715367586662</v>
      </c>
      <c r="H31" s="57">
        <f t="shared" si="11"/>
        <v>63.867715367586662</v>
      </c>
      <c r="K31" s="10"/>
    </row>
    <row r="32" spans="1:15" x14ac:dyDescent="0.25">
      <c r="A32" s="104" t="s">
        <v>19</v>
      </c>
      <c r="B32" s="104"/>
      <c r="C32" s="104"/>
      <c r="D32" s="104"/>
      <c r="E32" s="104"/>
      <c r="F32" s="104"/>
      <c r="G32" s="104"/>
      <c r="H32" s="104"/>
      <c r="J32" s="9"/>
      <c r="K32" s="10"/>
    </row>
    <row r="33" spans="1:14" ht="25.5" x14ac:dyDescent="0.25">
      <c r="A33" s="80" t="s">
        <v>1</v>
      </c>
      <c r="B33" s="80" t="s">
        <v>2</v>
      </c>
      <c r="C33" s="80" t="s">
        <v>59</v>
      </c>
      <c r="D33" s="80" t="s">
        <v>68</v>
      </c>
      <c r="E33" s="80" t="s">
        <v>69</v>
      </c>
      <c r="F33" s="80" t="s">
        <v>70</v>
      </c>
      <c r="G33" s="80" t="s">
        <v>7</v>
      </c>
      <c r="H33" s="80" t="s">
        <v>8</v>
      </c>
      <c r="K33" s="9"/>
      <c r="L33" s="9"/>
      <c r="M33" s="9"/>
    </row>
    <row r="34" spans="1:14" ht="15.75" x14ac:dyDescent="0.25">
      <c r="A34" s="50"/>
      <c r="B34" s="58">
        <v>1</v>
      </c>
      <c r="C34" s="50">
        <v>2</v>
      </c>
      <c r="D34" s="50">
        <v>3</v>
      </c>
      <c r="E34" s="50">
        <v>4</v>
      </c>
      <c r="F34" s="50">
        <v>5</v>
      </c>
      <c r="G34" s="50">
        <v>6</v>
      </c>
      <c r="H34" s="50">
        <v>7</v>
      </c>
      <c r="J34" s="9"/>
      <c r="K34" s="12"/>
      <c r="L34" s="9"/>
      <c r="M34" s="9"/>
      <c r="N34" s="13"/>
    </row>
    <row r="35" spans="1:14" x14ac:dyDescent="0.25">
      <c r="A35" s="50">
        <v>32</v>
      </c>
      <c r="B35" s="52" t="s">
        <v>50</v>
      </c>
      <c r="C35" s="53">
        <v>0</v>
      </c>
      <c r="D35" s="53">
        <v>703</v>
      </c>
      <c r="E35" s="53">
        <v>703</v>
      </c>
      <c r="F35" s="53">
        <v>0</v>
      </c>
      <c r="G35" s="54">
        <f t="shared" ref="G35:G36" si="12">F35/D35*100</f>
        <v>0</v>
      </c>
      <c r="H35" s="54">
        <f t="shared" ref="H35:H36" si="13">F35/E35*100</f>
        <v>0</v>
      </c>
      <c r="J35" s="9"/>
      <c r="K35" s="9"/>
      <c r="L35" s="9"/>
      <c r="M35" s="9"/>
    </row>
    <row r="36" spans="1:14" x14ac:dyDescent="0.25">
      <c r="A36" s="50"/>
      <c r="B36" s="55" t="s">
        <v>4</v>
      </c>
      <c r="C36" s="56">
        <f>SUM(C35:C35)</f>
        <v>0</v>
      </c>
      <c r="D36" s="56">
        <f>SUM(D35:D35)</f>
        <v>703</v>
      </c>
      <c r="E36" s="56">
        <f>SUM(E35:E35)</f>
        <v>703</v>
      </c>
      <c r="F36" s="56">
        <f>SUM(F35:F35)</f>
        <v>0</v>
      </c>
      <c r="G36" s="57">
        <f t="shared" si="12"/>
        <v>0</v>
      </c>
      <c r="H36" s="57">
        <f t="shared" si="13"/>
        <v>0</v>
      </c>
      <c r="J36" s="9"/>
      <c r="K36" s="9"/>
      <c r="L36" s="9"/>
      <c r="M36" s="9"/>
    </row>
    <row r="37" spans="1:14" ht="16.5" customHeight="1" x14ac:dyDescent="0.25">
      <c r="A37" s="104" t="s">
        <v>15</v>
      </c>
      <c r="B37" s="104"/>
      <c r="C37" s="104"/>
      <c r="D37" s="104"/>
      <c r="E37" s="104"/>
      <c r="F37" s="104"/>
      <c r="G37" s="104"/>
      <c r="H37" s="104"/>
      <c r="M37" s="9"/>
    </row>
    <row r="38" spans="1:14" ht="25.5" x14ac:dyDescent="0.25">
      <c r="A38" s="80" t="s">
        <v>1</v>
      </c>
      <c r="B38" s="80" t="s">
        <v>2</v>
      </c>
      <c r="C38" s="80" t="s">
        <v>59</v>
      </c>
      <c r="D38" s="80" t="s">
        <v>68</v>
      </c>
      <c r="E38" s="80" t="s">
        <v>69</v>
      </c>
      <c r="F38" s="80" t="s">
        <v>70</v>
      </c>
      <c r="G38" s="80" t="s">
        <v>7</v>
      </c>
      <c r="H38" s="80" t="s">
        <v>8</v>
      </c>
      <c r="M38" s="9"/>
    </row>
    <row r="39" spans="1:14" x14ac:dyDescent="0.25">
      <c r="A39" s="50"/>
      <c r="B39" s="58">
        <v>1</v>
      </c>
      <c r="C39" s="50">
        <v>2</v>
      </c>
      <c r="D39" s="50">
        <v>3</v>
      </c>
      <c r="E39" s="50">
        <v>4</v>
      </c>
      <c r="F39" s="50">
        <v>5</v>
      </c>
      <c r="G39" s="50">
        <v>6</v>
      </c>
      <c r="H39" s="50">
        <v>7</v>
      </c>
      <c r="K39" s="39"/>
    </row>
    <row r="40" spans="1:14" ht="16.5" customHeight="1" x14ac:dyDescent="0.25">
      <c r="A40" s="50">
        <v>31</v>
      </c>
      <c r="B40" s="52" t="s">
        <v>51</v>
      </c>
      <c r="C40" s="53">
        <v>7726.56</v>
      </c>
      <c r="D40" s="53">
        <v>6248.62</v>
      </c>
      <c r="E40" s="53">
        <v>6248.62</v>
      </c>
      <c r="F40" s="53">
        <v>3932.6</v>
      </c>
      <c r="G40" s="54">
        <f t="shared" ref="G40:G42" si="14">F40/D40*100</f>
        <v>62.935496157551583</v>
      </c>
      <c r="H40" s="54">
        <f t="shared" ref="H40:H42" si="15">F40/E40*100</f>
        <v>62.935496157551583</v>
      </c>
    </row>
    <row r="41" spans="1:14" x14ac:dyDescent="0.25">
      <c r="A41" s="50">
        <v>32</v>
      </c>
      <c r="B41" s="52" t="s">
        <v>50</v>
      </c>
      <c r="C41" s="53">
        <v>67.010000000000005</v>
      </c>
      <c r="D41" s="53">
        <v>163.32</v>
      </c>
      <c r="E41" s="53">
        <v>163.32</v>
      </c>
      <c r="F41" s="53">
        <v>80.25</v>
      </c>
      <c r="G41" s="54">
        <f t="shared" si="14"/>
        <v>49.136664217487144</v>
      </c>
      <c r="H41" s="54">
        <f t="shared" si="15"/>
        <v>49.136664217487144</v>
      </c>
    </row>
    <row r="42" spans="1:14" x14ac:dyDescent="0.25">
      <c r="A42" s="50"/>
      <c r="B42" s="55" t="s">
        <v>4</v>
      </c>
      <c r="C42" s="56">
        <f>SUM(C40:C41)</f>
        <v>7793.5700000000006</v>
      </c>
      <c r="D42" s="56">
        <f>SUM(D40:D41)</f>
        <v>6411.94</v>
      </c>
      <c r="E42" s="56">
        <f>SUM(E40:E41)</f>
        <v>6411.94</v>
      </c>
      <c r="F42" s="56">
        <f>SUM(F40:F41)</f>
        <v>4012.85</v>
      </c>
      <c r="G42" s="57">
        <f t="shared" si="14"/>
        <v>62.584022932217088</v>
      </c>
      <c r="H42" s="57">
        <f t="shared" si="15"/>
        <v>62.584022932217088</v>
      </c>
      <c r="K42" s="9"/>
      <c r="L42" s="9"/>
    </row>
    <row r="43" spans="1:14" x14ac:dyDescent="0.25">
      <c r="A43" s="104" t="s">
        <v>16</v>
      </c>
      <c r="B43" s="104"/>
      <c r="C43" s="104"/>
      <c r="D43" s="104"/>
      <c r="E43" s="104"/>
      <c r="F43" s="104"/>
      <c r="G43" s="104"/>
      <c r="H43" s="104"/>
      <c r="K43" s="9"/>
      <c r="L43" s="9"/>
    </row>
    <row r="44" spans="1:14" ht="25.5" x14ac:dyDescent="0.25">
      <c r="A44" s="80" t="s">
        <v>1</v>
      </c>
      <c r="B44" s="80" t="s">
        <v>2</v>
      </c>
      <c r="C44" s="80" t="s">
        <v>59</v>
      </c>
      <c r="D44" s="80" t="s">
        <v>68</v>
      </c>
      <c r="E44" s="80" t="s">
        <v>69</v>
      </c>
      <c r="F44" s="80" t="s">
        <v>70</v>
      </c>
      <c r="G44" s="80" t="s">
        <v>7</v>
      </c>
      <c r="H44" s="80" t="s">
        <v>8</v>
      </c>
      <c r="K44" s="9"/>
      <c r="L44" s="9"/>
    </row>
    <row r="45" spans="1:14" x14ac:dyDescent="0.25">
      <c r="A45" s="50"/>
      <c r="B45" s="58">
        <v>1</v>
      </c>
      <c r="C45" s="50">
        <v>2</v>
      </c>
      <c r="D45" s="50">
        <v>3</v>
      </c>
      <c r="E45" s="50">
        <v>4</v>
      </c>
      <c r="F45" s="50">
        <v>5</v>
      </c>
      <c r="G45" s="50">
        <v>6</v>
      </c>
      <c r="H45" s="50">
        <v>7</v>
      </c>
      <c r="J45" s="29"/>
      <c r="K45" s="45"/>
      <c r="L45" s="9"/>
    </row>
    <row r="46" spans="1:14" x14ac:dyDescent="0.25">
      <c r="A46" s="50">
        <v>31</v>
      </c>
      <c r="B46" s="52" t="s">
        <v>51</v>
      </c>
      <c r="C46" s="53">
        <v>1269192.73</v>
      </c>
      <c r="D46" s="53">
        <v>1413110</v>
      </c>
      <c r="E46" s="53">
        <v>1413110</v>
      </c>
      <c r="F46" s="53">
        <v>785206.4</v>
      </c>
      <c r="G46" s="54">
        <f t="shared" ref="G46:G53" si="16">F46/D46*100</f>
        <v>55.565837054440202</v>
      </c>
      <c r="H46" s="54">
        <f t="shared" ref="H46:H53" si="17">F46/E46*100</f>
        <v>55.565837054440202</v>
      </c>
      <c r="K46" s="44"/>
      <c r="L46" s="9"/>
    </row>
    <row r="47" spans="1:14" x14ac:dyDescent="0.25">
      <c r="A47" s="50">
        <v>32</v>
      </c>
      <c r="B47" s="59" t="s">
        <v>50</v>
      </c>
      <c r="C47" s="53">
        <v>102830.6</v>
      </c>
      <c r="D47" s="53">
        <v>112288.4</v>
      </c>
      <c r="E47" s="53">
        <v>112983.28</v>
      </c>
      <c r="F47" s="53">
        <v>59208.61</v>
      </c>
      <c r="G47" s="54">
        <f t="shared" si="16"/>
        <v>52.729053045550565</v>
      </c>
      <c r="H47" s="54">
        <f t="shared" si="17"/>
        <v>52.404754048563653</v>
      </c>
      <c r="K47" s="44"/>
      <c r="L47" s="9"/>
    </row>
    <row r="48" spans="1:14" x14ac:dyDescent="0.25">
      <c r="A48" s="50">
        <v>34</v>
      </c>
      <c r="B48" s="52" t="s">
        <v>53</v>
      </c>
      <c r="C48" s="53">
        <v>733.97</v>
      </c>
      <c r="D48" s="53">
        <v>0</v>
      </c>
      <c r="E48" s="53">
        <v>0</v>
      </c>
      <c r="F48" s="53">
        <v>0</v>
      </c>
      <c r="G48" s="54" t="e">
        <f t="shared" si="16"/>
        <v>#DIV/0!</v>
      </c>
      <c r="H48" s="54" t="e">
        <f t="shared" si="17"/>
        <v>#DIV/0!</v>
      </c>
      <c r="J48" s="9"/>
      <c r="K48" s="44"/>
    </row>
    <row r="49" spans="1:16" x14ac:dyDescent="0.25">
      <c r="A49" s="50">
        <v>37</v>
      </c>
      <c r="B49" s="60" t="s">
        <v>52</v>
      </c>
      <c r="C49" s="53">
        <v>46934.1</v>
      </c>
      <c r="D49" s="53">
        <v>47000</v>
      </c>
      <c r="E49" s="53">
        <v>47000</v>
      </c>
      <c r="F49" s="53">
        <v>0</v>
      </c>
      <c r="G49" s="54">
        <f t="shared" si="16"/>
        <v>0</v>
      </c>
      <c r="H49" s="54">
        <f t="shared" si="17"/>
        <v>0</v>
      </c>
      <c r="J49" s="9"/>
      <c r="K49" s="9"/>
    </row>
    <row r="50" spans="1:16" x14ac:dyDescent="0.25">
      <c r="A50" s="50">
        <v>38</v>
      </c>
      <c r="B50" s="52" t="s">
        <v>54</v>
      </c>
      <c r="C50" s="53">
        <v>935.3</v>
      </c>
      <c r="D50" s="53">
        <v>891</v>
      </c>
      <c r="E50" s="53">
        <v>846</v>
      </c>
      <c r="F50" s="53">
        <v>845.92</v>
      </c>
      <c r="G50" s="54">
        <f t="shared" si="16"/>
        <v>94.94051627384961</v>
      </c>
      <c r="H50" s="54">
        <f t="shared" si="17"/>
        <v>99.990543735224577</v>
      </c>
      <c r="J50" s="9"/>
      <c r="K50" s="9"/>
      <c r="L50" s="9"/>
    </row>
    <row r="51" spans="1:16" x14ac:dyDescent="0.25">
      <c r="A51" s="50">
        <v>42</v>
      </c>
      <c r="B51" s="52" t="s">
        <v>49</v>
      </c>
      <c r="C51" s="53">
        <v>29297.8</v>
      </c>
      <c r="D51" s="53">
        <v>30000</v>
      </c>
      <c r="E51" s="53">
        <v>30000</v>
      </c>
      <c r="F51" s="53">
        <v>0</v>
      </c>
      <c r="G51" s="54">
        <f t="shared" si="16"/>
        <v>0</v>
      </c>
      <c r="H51" s="54">
        <f t="shared" si="17"/>
        <v>0</v>
      </c>
      <c r="J51" s="9"/>
      <c r="K51" s="9"/>
      <c r="L51" s="9"/>
    </row>
    <row r="52" spans="1:16" x14ac:dyDescent="0.25">
      <c r="A52" s="50">
        <v>45</v>
      </c>
      <c r="B52" s="52" t="s">
        <v>66</v>
      </c>
      <c r="C52" s="53">
        <v>4500</v>
      </c>
      <c r="D52" s="53">
        <v>0</v>
      </c>
      <c r="E52" s="53">
        <v>0</v>
      </c>
      <c r="F52" s="53">
        <v>0</v>
      </c>
      <c r="G52" s="54" t="e">
        <f t="shared" si="16"/>
        <v>#DIV/0!</v>
      </c>
      <c r="H52" s="54" t="e">
        <f t="shared" si="17"/>
        <v>#DIV/0!</v>
      </c>
      <c r="J52" s="9"/>
      <c r="K52" s="9"/>
      <c r="L52" s="9"/>
    </row>
    <row r="53" spans="1:16" x14ac:dyDescent="0.25">
      <c r="A53" s="50"/>
      <c r="B53" s="55" t="s">
        <v>4</v>
      </c>
      <c r="C53" s="56">
        <f>SUM(C46:C52)</f>
        <v>1454424.5000000002</v>
      </c>
      <c r="D53" s="56">
        <f>SUM(D46:D52)</f>
        <v>1603289.4</v>
      </c>
      <c r="E53" s="56">
        <f>SUM(E46:E52)</f>
        <v>1603939.28</v>
      </c>
      <c r="F53" s="56">
        <f>SUM(F46:F52)</f>
        <v>845260.93</v>
      </c>
      <c r="G53" s="57">
        <f t="shared" si="16"/>
        <v>52.720421528390325</v>
      </c>
      <c r="H53" s="57">
        <f t="shared" si="17"/>
        <v>52.699060403333974</v>
      </c>
      <c r="J53" s="9"/>
      <c r="K53" s="9"/>
      <c r="L53" s="9"/>
    </row>
    <row r="54" spans="1:16" x14ac:dyDescent="0.25">
      <c r="A54" s="104" t="s">
        <v>20</v>
      </c>
      <c r="B54" s="104"/>
      <c r="C54" s="104"/>
      <c r="D54" s="104"/>
      <c r="E54" s="104"/>
      <c r="F54" s="104"/>
      <c r="G54" s="104"/>
      <c r="H54" s="104"/>
      <c r="J54" s="9"/>
      <c r="K54" s="9"/>
      <c r="L54" s="9"/>
    </row>
    <row r="55" spans="1:16" ht="25.5" x14ac:dyDescent="0.25">
      <c r="A55" s="80" t="s">
        <v>1</v>
      </c>
      <c r="B55" s="80" t="s">
        <v>2</v>
      </c>
      <c r="C55" s="80" t="s">
        <v>59</v>
      </c>
      <c r="D55" s="80" t="s">
        <v>68</v>
      </c>
      <c r="E55" s="80" t="s">
        <v>69</v>
      </c>
      <c r="F55" s="80" t="s">
        <v>70</v>
      </c>
      <c r="G55" s="80" t="s">
        <v>7</v>
      </c>
      <c r="H55" s="80" t="s">
        <v>8</v>
      </c>
      <c r="K55" s="9"/>
      <c r="L55" s="9"/>
    </row>
    <row r="56" spans="1:16" x14ac:dyDescent="0.25">
      <c r="A56" s="50"/>
      <c r="B56" s="58">
        <v>1</v>
      </c>
      <c r="C56" s="50">
        <v>2</v>
      </c>
      <c r="D56" s="50">
        <v>3</v>
      </c>
      <c r="E56" s="50">
        <v>4</v>
      </c>
      <c r="F56" s="50">
        <v>5</v>
      </c>
      <c r="G56" s="50">
        <v>6</v>
      </c>
      <c r="H56" s="50">
        <v>7</v>
      </c>
      <c r="J56" s="43"/>
      <c r="K56" s="9"/>
      <c r="L56" s="9"/>
    </row>
    <row r="57" spans="1:16" x14ac:dyDescent="0.25">
      <c r="A57" s="50">
        <v>32</v>
      </c>
      <c r="B57" s="52" t="s">
        <v>50</v>
      </c>
      <c r="C57" s="61">
        <v>0</v>
      </c>
      <c r="D57" s="61">
        <v>60</v>
      </c>
      <c r="E57" s="53">
        <v>60</v>
      </c>
      <c r="F57" s="61">
        <v>0</v>
      </c>
      <c r="G57" s="54">
        <f t="shared" ref="G57:G58" si="18">F57/D57*100</f>
        <v>0</v>
      </c>
      <c r="H57" s="54">
        <f t="shared" ref="H57:H58" si="19">F57/E57*100</f>
        <v>0</v>
      </c>
      <c r="J57" s="9"/>
      <c r="K57" s="9"/>
      <c r="L57" s="9"/>
    </row>
    <row r="58" spans="1:16" x14ac:dyDescent="0.25">
      <c r="A58" s="50"/>
      <c r="B58" s="55" t="s">
        <v>4</v>
      </c>
      <c r="C58" s="62">
        <f>SUM(B57:C57)</f>
        <v>0</v>
      </c>
      <c r="D58" s="62">
        <f>SUM(D57:D57)</f>
        <v>60</v>
      </c>
      <c r="E58" s="56">
        <f>SUM(E57:E57)</f>
        <v>60</v>
      </c>
      <c r="F58" s="62">
        <f>SUM(F57:F57)</f>
        <v>0</v>
      </c>
      <c r="G58" s="57">
        <f t="shared" si="18"/>
        <v>0</v>
      </c>
      <c r="H58" s="57">
        <f t="shared" si="19"/>
        <v>0</v>
      </c>
      <c r="J58" s="9"/>
      <c r="K58" s="9"/>
      <c r="L58" s="9"/>
    </row>
    <row r="59" spans="1:16" x14ac:dyDescent="0.25">
      <c r="A59" s="104" t="s">
        <v>75</v>
      </c>
      <c r="B59" s="104"/>
      <c r="C59" s="104"/>
      <c r="D59" s="104"/>
      <c r="E59" s="104"/>
      <c r="F59" s="104"/>
      <c r="G59" s="104"/>
      <c r="H59" s="104"/>
      <c r="J59" s="9"/>
      <c r="K59" s="9"/>
      <c r="L59" s="9"/>
    </row>
    <row r="60" spans="1:16" ht="25.5" x14ac:dyDescent="0.25">
      <c r="A60" s="80" t="s">
        <v>1</v>
      </c>
      <c r="B60" s="80" t="s">
        <v>2</v>
      </c>
      <c r="C60" s="80" t="s">
        <v>59</v>
      </c>
      <c r="D60" s="80" t="s">
        <v>68</v>
      </c>
      <c r="E60" s="80" t="s">
        <v>69</v>
      </c>
      <c r="F60" s="80" t="s">
        <v>70</v>
      </c>
      <c r="G60" s="80" t="s">
        <v>7</v>
      </c>
      <c r="H60" s="80" t="s">
        <v>8</v>
      </c>
      <c r="J60" s="9"/>
      <c r="K60" s="9"/>
      <c r="L60" s="9"/>
    </row>
    <row r="61" spans="1:16" x14ac:dyDescent="0.25">
      <c r="A61" s="50"/>
      <c r="B61" s="58">
        <v>1</v>
      </c>
      <c r="C61" s="50">
        <v>2</v>
      </c>
      <c r="D61" s="50">
        <v>3</v>
      </c>
      <c r="E61" s="50">
        <v>4</v>
      </c>
      <c r="F61" s="50">
        <v>5</v>
      </c>
      <c r="G61" s="50">
        <v>6</v>
      </c>
      <c r="H61" s="50">
        <v>7</v>
      </c>
      <c r="J61" s="9"/>
      <c r="K61" s="9"/>
      <c r="L61" s="9"/>
    </row>
    <row r="62" spans="1:16" x14ac:dyDescent="0.25">
      <c r="A62" s="50">
        <v>32</v>
      </c>
      <c r="B62" s="52" t="s">
        <v>50</v>
      </c>
      <c r="C62" s="53">
        <v>0</v>
      </c>
      <c r="D62" s="53">
        <v>1000</v>
      </c>
      <c r="E62" s="53">
        <v>1000</v>
      </c>
      <c r="F62" s="53">
        <v>699.75</v>
      </c>
      <c r="G62" s="54">
        <f t="shared" ref="G62:G63" si="20">F62/D62*100</f>
        <v>69.974999999999994</v>
      </c>
      <c r="H62" s="54">
        <f t="shared" ref="H62:H63" si="21">F62/E62*100</f>
        <v>69.974999999999994</v>
      </c>
      <c r="J62" s="9"/>
      <c r="K62" s="9"/>
      <c r="L62" s="9"/>
    </row>
    <row r="63" spans="1:16" x14ac:dyDescent="0.25">
      <c r="A63" s="50"/>
      <c r="B63" s="55" t="s">
        <v>4</v>
      </c>
      <c r="C63" s="56">
        <f>SUM(B62:C62)</f>
        <v>0</v>
      </c>
      <c r="D63" s="56">
        <f>SUM(D62:D62)</f>
        <v>1000</v>
      </c>
      <c r="E63" s="56">
        <f>SUM(E62:E62)</f>
        <v>1000</v>
      </c>
      <c r="F63" s="56">
        <f>SUM(F62:F62)</f>
        <v>699.75</v>
      </c>
      <c r="G63" s="57">
        <f t="shared" si="20"/>
        <v>69.974999999999994</v>
      </c>
      <c r="H63" s="57">
        <f t="shared" si="21"/>
        <v>69.974999999999994</v>
      </c>
      <c r="J63" s="9"/>
      <c r="K63" s="9"/>
      <c r="L63" s="9"/>
    </row>
    <row r="64" spans="1:16" x14ac:dyDescent="0.25">
      <c r="A64" s="104" t="s">
        <v>21</v>
      </c>
      <c r="B64" s="104"/>
      <c r="C64" s="104"/>
      <c r="D64" s="104"/>
      <c r="E64" s="104"/>
      <c r="F64" s="104"/>
      <c r="G64" s="104"/>
      <c r="H64" s="104"/>
      <c r="J64" s="9"/>
      <c r="K64" s="9"/>
      <c r="L64" s="9"/>
      <c r="M64" s="9"/>
      <c r="N64" s="9"/>
      <c r="O64" s="9"/>
      <c r="P64" s="9"/>
    </row>
    <row r="65" spans="1:15" ht="25.5" x14ac:dyDescent="0.25">
      <c r="A65" s="80" t="s">
        <v>1</v>
      </c>
      <c r="B65" s="80" t="s">
        <v>2</v>
      </c>
      <c r="C65" s="80" t="s">
        <v>59</v>
      </c>
      <c r="D65" s="80" t="s">
        <v>68</v>
      </c>
      <c r="E65" s="80" t="s">
        <v>69</v>
      </c>
      <c r="F65" s="80" t="s">
        <v>70</v>
      </c>
      <c r="G65" s="80" t="s">
        <v>7</v>
      </c>
      <c r="H65" s="80" t="s">
        <v>8</v>
      </c>
      <c r="J65" s="9"/>
      <c r="K65" s="9"/>
      <c r="L65" s="9"/>
      <c r="M65" s="9"/>
      <c r="N65" s="9"/>
      <c r="O65" s="9"/>
    </row>
    <row r="66" spans="1:15" x14ac:dyDescent="0.25">
      <c r="A66" s="50"/>
      <c r="B66" s="58">
        <v>1</v>
      </c>
      <c r="C66" s="50">
        <v>2</v>
      </c>
      <c r="D66" s="50">
        <v>3</v>
      </c>
      <c r="E66" s="50">
        <v>4</v>
      </c>
      <c r="F66" s="50">
        <v>5</v>
      </c>
      <c r="G66" s="50">
        <v>6</v>
      </c>
      <c r="H66" s="50">
        <v>7</v>
      </c>
      <c r="J66" s="14"/>
      <c r="K66" s="14"/>
      <c r="L66" s="9"/>
      <c r="M66" s="9"/>
      <c r="N66" s="9"/>
      <c r="O66" s="9"/>
    </row>
    <row r="67" spans="1:15" x14ac:dyDescent="0.25">
      <c r="A67" s="50">
        <v>32</v>
      </c>
      <c r="B67" s="52" t="s">
        <v>50</v>
      </c>
      <c r="C67" s="53">
        <v>0</v>
      </c>
      <c r="D67" s="53">
        <v>6323.42</v>
      </c>
      <c r="E67" s="53">
        <v>6323.42</v>
      </c>
      <c r="F67" s="53">
        <v>0</v>
      </c>
      <c r="G67" s="54">
        <f t="shared" ref="G67:G69" si="22">F67/D67*100</f>
        <v>0</v>
      </c>
      <c r="H67" s="54">
        <f t="shared" ref="H67:H69" si="23">F67/E67*100</f>
        <v>0</v>
      </c>
      <c r="J67" s="14"/>
      <c r="K67" s="14"/>
      <c r="L67" s="9"/>
      <c r="M67" s="9"/>
      <c r="N67" s="9"/>
      <c r="O67" s="9"/>
    </row>
    <row r="68" spans="1:15" x14ac:dyDescent="0.25">
      <c r="A68" s="50">
        <v>34</v>
      </c>
      <c r="B68" s="52" t="s">
        <v>53</v>
      </c>
      <c r="C68" s="53">
        <v>0</v>
      </c>
      <c r="D68" s="53">
        <v>0</v>
      </c>
      <c r="E68" s="53">
        <v>0</v>
      </c>
      <c r="F68" s="53">
        <v>0</v>
      </c>
      <c r="G68" s="54" t="e">
        <f t="shared" si="22"/>
        <v>#DIV/0!</v>
      </c>
      <c r="H68" s="54" t="e">
        <f t="shared" si="23"/>
        <v>#DIV/0!</v>
      </c>
      <c r="J68" s="14"/>
      <c r="K68" s="14"/>
      <c r="L68" s="9"/>
      <c r="M68" s="9"/>
      <c r="N68" s="9"/>
      <c r="O68" s="9"/>
    </row>
    <row r="69" spans="1:15" x14ac:dyDescent="0.25">
      <c r="A69" s="50"/>
      <c r="B69" s="55" t="s">
        <v>4</v>
      </c>
      <c r="C69" s="56">
        <f>SUM(C67:C68)</f>
        <v>0</v>
      </c>
      <c r="D69" s="56">
        <f>SUM(D67:D68)</f>
        <v>6323.42</v>
      </c>
      <c r="E69" s="56">
        <f>SUM(E67:E68)</f>
        <v>6323.42</v>
      </c>
      <c r="F69" s="56">
        <f>SUM(F67:F68)</f>
        <v>0</v>
      </c>
      <c r="G69" s="57">
        <f t="shared" si="22"/>
        <v>0</v>
      </c>
      <c r="H69" s="57">
        <f t="shared" si="23"/>
        <v>0</v>
      </c>
    </row>
    <row r="70" spans="1:15" x14ac:dyDescent="0.25">
      <c r="A70" s="104" t="s">
        <v>22</v>
      </c>
      <c r="B70" s="104"/>
      <c r="C70" s="104"/>
      <c r="D70" s="104"/>
      <c r="E70" s="104"/>
      <c r="F70" s="104"/>
      <c r="G70" s="104"/>
      <c r="H70" s="104"/>
    </row>
    <row r="71" spans="1:15" ht="25.5" x14ac:dyDescent="0.25">
      <c r="A71" s="80" t="s">
        <v>1</v>
      </c>
      <c r="B71" s="80" t="s">
        <v>2</v>
      </c>
      <c r="C71" s="80" t="s">
        <v>59</v>
      </c>
      <c r="D71" s="80" t="s">
        <v>68</v>
      </c>
      <c r="E71" s="80" t="s">
        <v>69</v>
      </c>
      <c r="F71" s="80" t="s">
        <v>70</v>
      </c>
      <c r="G71" s="80" t="s">
        <v>7</v>
      </c>
      <c r="H71" s="80" t="s">
        <v>8</v>
      </c>
      <c r="I71" s="14"/>
      <c r="J71" s="41"/>
      <c r="K71" s="40"/>
      <c r="L71" s="40"/>
      <c r="M71" s="40"/>
    </row>
    <row r="72" spans="1:15" x14ac:dyDescent="0.25">
      <c r="A72" s="50"/>
      <c r="B72" s="58">
        <v>1</v>
      </c>
      <c r="C72" s="50">
        <v>2</v>
      </c>
      <c r="D72" s="50">
        <v>3</v>
      </c>
      <c r="E72" s="50">
        <v>4</v>
      </c>
      <c r="F72" s="50">
        <v>5</v>
      </c>
      <c r="G72" s="50">
        <v>6</v>
      </c>
      <c r="H72" s="50">
        <v>7</v>
      </c>
      <c r="I72" s="14"/>
      <c r="J72" s="42"/>
      <c r="K72" s="42"/>
      <c r="L72" s="14"/>
      <c r="M72" s="14"/>
    </row>
    <row r="73" spans="1:15" x14ac:dyDescent="0.25">
      <c r="A73" s="50">
        <v>32</v>
      </c>
      <c r="B73" s="63" t="s">
        <v>50</v>
      </c>
      <c r="C73" s="64">
        <v>5</v>
      </c>
      <c r="D73" s="64">
        <v>0</v>
      </c>
      <c r="E73" s="64">
        <v>0</v>
      </c>
      <c r="F73" s="64">
        <v>0</v>
      </c>
      <c r="G73" s="54" t="e">
        <f t="shared" ref="G73:G75" si="24">F73/D73*100</f>
        <v>#DIV/0!</v>
      </c>
      <c r="H73" s="54" t="e">
        <f t="shared" ref="H73:H75" si="25">F73/E73*100</f>
        <v>#DIV/0!</v>
      </c>
      <c r="I73" s="14"/>
      <c r="J73" s="46"/>
      <c r="K73" s="46"/>
      <c r="L73" s="14"/>
      <c r="M73" s="14"/>
    </row>
    <row r="74" spans="1:15" x14ac:dyDescent="0.25">
      <c r="A74" s="50">
        <v>42</v>
      </c>
      <c r="B74" s="52" t="s">
        <v>49</v>
      </c>
      <c r="C74" s="61">
        <v>18.14</v>
      </c>
      <c r="D74" s="61">
        <v>29.51</v>
      </c>
      <c r="E74" s="61">
        <v>29.51</v>
      </c>
      <c r="F74" s="61">
        <v>0</v>
      </c>
      <c r="G74" s="54">
        <f t="shared" si="24"/>
        <v>0</v>
      </c>
      <c r="H74" s="54">
        <f t="shared" si="25"/>
        <v>0</v>
      </c>
      <c r="I74" s="14"/>
      <c r="J74" s="14"/>
      <c r="K74" s="14"/>
      <c r="L74" s="14"/>
      <c r="M74" s="14"/>
    </row>
    <row r="75" spans="1:15" x14ac:dyDescent="0.25">
      <c r="A75" s="50"/>
      <c r="B75" s="55" t="s">
        <v>4</v>
      </c>
      <c r="C75" s="62">
        <f>SUM(C73:C74)</f>
        <v>23.14</v>
      </c>
      <c r="D75" s="62">
        <f>SUM(D74:D74)</f>
        <v>29.51</v>
      </c>
      <c r="E75" s="62">
        <f>E73+E74</f>
        <v>29.51</v>
      </c>
      <c r="F75" s="62">
        <f>F73+F74</f>
        <v>0</v>
      </c>
      <c r="G75" s="57">
        <f t="shared" si="24"/>
        <v>0</v>
      </c>
      <c r="H75" s="57">
        <f t="shared" si="25"/>
        <v>0</v>
      </c>
      <c r="I75" s="14"/>
      <c r="J75" s="14"/>
      <c r="K75" s="14"/>
      <c r="L75" s="14"/>
      <c r="M75" s="14"/>
    </row>
    <row r="76" spans="1:15" ht="16.5" customHeight="1" x14ac:dyDescent="0.25">
      <c r="A76" s="104" t="s">
        <v>23</v>
      </c>
      <c r="B76" s="104"/>
      <c r="C76" s="104"/>
      <c r="D76" s="104"/>
      <c r="E76" s="104"/>
      <c r="F76" s="104"/>
      <c r="G76" s="104"/>
      <c r="H76" s="104"/>
      <c r="I76" s="14"/>
      <c r="J76" s="14"/>
      <c r="K76" s="14"/>
      <c r="L76" s="14"/>
      <c r="M76" s="14"/>
    </row>
    <row r="77" spans="1:15" ht="25.5" x14ac:dyDescent="0.25">
      <c r="A77" s="80" t="s">
        <v>1</v>
      </c>
      <c r="B77" s="80" t="s">
        <v>2</v>
      </c>
      <c r="C77" s="80" t="s">
        <v>59</v>
      </c>
      <c r="D77" s="80" t="s">
        <v>68</v>
      </c>
      <c r="E77" s="80" t="s">
        <v>69</v>
      </c>
      <c r="F77" s="80" t="s">
        <v>70</v>
      </c>
      <c r="G77" s="80" t="s">
        <v>7</v>
      </c>
      <c r="H77" s="80" t="s">
        <v>8</v>
      </c>
      <c r="I77" s="14"/>
      <c r="J77" s="14"/>
      <c r="K77" s="14"/>
      <c r="L77" s="14"/>
      <c r="M77" s="14"/>
    </row>
    <row r="78" spans="1:15" x14ac:dyDescent="0.25">
      <c r="A78" s="50"/>
      <c r="B78" s="58">
        <v>1</v>
      </c>
      <c r="C78" s="51">
        <v>2</v>
      </c>
      <c r="D78" s="51">
        <v>3</v>
      </c>
      <c r="E78" s="51">
        <v>4</v>
      </c>
      <c r="F78" s="51">
        <v>5</v>
      </c>
      <c r="G78" s="51">
        <v>6</v>
      </c>
      <c r="H78" s="51">
        <v>7</v>
      </c>
      <c r="I78" s="14"/>
      <c r="J78" s="14"/>
      <c r="K78" s="14"/>
      <c r="L78" s="14"/>
      <c r="M78" s="14"/>
    </row>
    <row r="79" spans="1:15" x14ac:dyDescent="0.25">
      <c r="A79" s="50">
        <v>32</v>
      </c>
      <c r="B79" s="52" t="s">
        <v>50</v>
      </c>
      <c r="C79" s="53">
        <v>1013.8</v>
      </c>
      <c r="D79" s="53">
        <v>9963.81</v>
      </c>
      <c r="E79" s="53">
        <v>9963.81</v>
      </c>
      <c r="F79" s="53">
        <v>8619</v>
      </c>
      <c r="G79" s="54">
        <f t="shared" ref="G79:G81" si="26">F79/D79*100</f>
        <v>86.503054554432495</v>
      </c>
      <c r="H79" s="54">
        <f t="shared" ref="H79:H81" si="27">F79/E79*100</f>
        <v>86.503054554432495</v>
      </c>
      <c r="I79" s="14"/>
      <c r="J79" s="14"/>
      <c r="K79" s="14"/>
      <c r="L79" s="14"/>
      <c r="M79" s="14"/>
      <c r="N79" s="9"/>
    </row>
    <row r="80" spans="1:15" x14ac:dyDescent="0.25">
      <c r="A80" s="50">
        <v>42</v>
      </c>
      <c r="B80" s="52" t="s">
        <v>49</v>
      </c>
      <c r="C80" s="53">
        <v>0</v>
      </c>
      <c r="D80" s="53">
        <v>0</v>
      </c>
      <c r="E80" s="53">
        <v>0</v>
      </c>
      <c r="F80" s="53">
        <v>0</v>
      </c>
      <c r="G80" s="54"/>
      <c r="H80" s="54"/>
      <c r="I80" s="14"/>
      <c r="J80" s="14"/>
      <c r="K80" s="14"/>
      <c r="L80" s="14"/>
      <c r="M80" s="14"/>
    </row>
    <row r="81" spans="1:48" x14ac:dyDescent="0.25">
      <c r="A81" s="50"/>
      <c r="B81" s="55" t="s">
        <v>4</v>
      </c>
      <c r="C81" s="56">
        <f>SUM(C79:C80)</f>
        <v>1013.8</v>
      </c>
      <c r="D81" s="56">
        <f>SUM(D79:D80)</f>
        <v>9963.81</v>
      </c>
      <c r="E81" s="56">
        <f>SUM(E79:E80)</f>
        <v>9963.81</v>
      </c>
      <c r="F81" s="56">
        <f>SUM(F79:F80)</f>
        <v>8619</v>
      </c>
      <c r="G81" s="57">
        <f t="shared" si="26"/>
        <v>86.503054554432495</v>
      </c>
      <c r="H81" s="57">
        <f t="shared" si="27"/>
        <v>86.503054554432495</v>
      </c>
      <c r="I81" s="14"/>
      <c r="J81" s="14"/>
      <c r="K81" s="40"/>
      <c r="L81" s="40"/>
      <c r="M81" s="40"/>
    </row>
    <row r="82" spans="1:48" x14ac:dyDescent="0.25">
      <c r="A82" s="104" t="s">
        <v>74</v>
      </c>
      <c r="B82" s="104"/>
      <c r="C82" s="104"/>
      <c r="D82" s="104"/>
      <c r="E82" s="104"/>
      <c r="F82" s="104"/>
      <c r="G82" s="104"/>
      <c r="H82" s="104"/>
      <c r="I82" s="14"/>
      <c r="J82" s="14"/>
      <c r="K82" s="40"/>
      <c r="L82" s="40"/>
      <c r="M82" s="40"/>
    </row>
    <row r="83" spans="1:48" ht="25.5" x14ac:dyDescent="0.25">
      <c r="A83" s="80" t="s">
        <v>1</v>
      </c>
      <c r="B83" s="80" t="s">
        <v>2</v>
      </c>
      <c r="C83" s="80" t="s">
        <v>59</v>
      </c>
      <c r="D83" s="80" t="s">
        <v>68</v>
      </c>
      <c r="E83" s="80" t="s">
        <v>69</v>
      </c>
      <c r="F83" s="80" t="s">
        <v>70</v>
      </c>
      <c r="G83" s="80" t="s">
        <v>7</v>
      </c>
      <c r="H83" s="80" t="s">
        <v>8</v>
      </c>
      <c r="I83" s="14"/>
      <c r="J83" s="14"/>
      <c r="K83" s="14"/>
      <c r="L83" s="14"/>
      <c r="M83" s="40"/>
    </row>
    <row r="84" spans="1:48" x14ac:dyDescent="0.25">
      <c r="A84" s="50"/>
      <c r="B84" s="65" t="s">
        <v>41</v>
      </c>
      <c r="C84" s="66" t="s">
        <v>42</v>
      </c>
      <c r="D84" s="66" t="s">
        <v>43</v>
      </c>
      <c r="E84" s="66" t="s">
        <v>44</v>
      </c>
      <c r="F84" s="66" t="s">
        <v>45</v>
      </c>
      <c r="G84" s="67" t="s">
        <v>46</v>
      </c>
      <c r="H84" s="67" t="s">
        <v>47</v>
      </c>
      <c r="I84" s="14"/>
      <c r="J84" s="14"/>
      <c r="K84" s="14"/>
      <c r="L84" s="14"/>
      <c r="M84" s="40"/>
    </row>
    <row r="85" spans="1:48" x14ac:dyDescent="0.25">
      <c r="A85" s="50">
        <v>31</v>
      </c>
      <c r="B85" s="52" t="s">
        <v>51</v>
      </c>
      <c r="C85" s="83">
        <v>495.33</v>
      </c>
      <c r="D85" s="83">
        <v>1102.72</v>
      </c>
      <c r="E85" s="64">
        <v>1102.72</v>
      </c>
      <c r="F85" s="64">
        <v>693.98</v>
      </c>
      <c r="G85" s="54">
        <f t="shared" ref="G85:G87" si="28">F85/D85*100</f>
        <v>62.933473592571097</v>
      </c>
      <c r="H85" s="54">
        <f t="shared" ref="H85:H87" si="29">F85/E85*100</f>
        <v>62.933473592571097</v>
      </c>
      <c r="I85" s="14"/>
      <c r="J85" s="14"/>
      <c r="K85" s="14"/>
      <c r="L85" s="14"/>
      <c r="M85" s="40"/>
    </row>
    <row r="86" spans="1:48" x14ac:dyDescent="0.25">
      <c r="A86" s="50">
        <v>32</v>
      </c>
      <c r="B86" s="59" t="s">
        <v>50</v>
      </c>
      <c r="C86" s="61">
        <v>167.83</v>
      </c>
      <c r="D86" s="61">
        <v>28.82</v>
      </c>
      <c r="E86" s="61">
        <v>28.82</v>
      </c>
      <c r="F86" s="61">
        <v>14.15</v>
      </c>
      <c r="G86" s="54">
        <f t="shared" si="28"/>
        <v>49.097848716169331</v>
      </c>
      <c r="H86" s="54">
        <f t="shared" si="29"/>
        <v>49.097848716169331</v>
      </c>
      <c r="I86" s="14"/>
      <c r="J86" s="14"/>
      <c r="K86" s="14"/>
      <c r="L86" s="14"/>
      <c r="M86" s="40"/>
    </row>
    <row r="87" spans="1:48" x14ac:dyDescent="0.25">
      <c r="A87" s="50"/>
      <c r="B87" s="55" t="s">
        <v>4</v>
      </c>
      <c r="C87" s="56">
        <f>C85+C86</f>
        <v>663.16</v>
      </c>
      <c r="D87" s="56">
        <f>D85+D86</f>
        <v>1131.54</v>
      </c>
      <c r="E87" s="56">
        <f>E85+E86</f>
        <v>1131.54</v>
      </c>
      <c r="F87" s="62">
        <f>F85+F86</f>
        <v>708.13</v>
      </c>
      <c r="G87" s="57">
        <f t="shared" si="28"/>
        <v>62.58108418615339</v>
      </c>
      <c r="H87" s="57">
        <f t="shared" si="29"/>
        <v>62.58108418615339</v>
      </c>
      <c r="I87" s="15"/>
      <c r="J87" s="15"/>
      <c r="K87" s="15"/>
      <c r="L87" s="15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5" customHeight="1" x14ac:dyDescent="0.25">
      <c r="A88" s="104" t="s">
        <v>73</v>
      </c>
      <c r="B88" s="104"/>
      <c r="C88" s="104"/>
      <c r="D88" s="104"/>
      <c r="E88" s="104"/>
      <c r="F88" s="104"/>
      <c r="G88" s="104"/>
      <c r="H88" s="104"/>
      <c r="I88" s="15"/>
      <c r="J88" s="15"/>
      <c r="K88" s="15"/>
      <c r="L88" s="15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25.5" x14ac:dyDescent="0.25">
      <c r="A89" s="80" t="s">
        <v>1</v>
      </c>
      <c r="B89" s="80" t="s">
        <v>2</v>
      </c>
      <c r="C89" s="80" t="s">
        <v>59</v>
      </c>
      <c r="D89" s="80" t="s">
        <v>68</v>
      </c>
      <c r="E89" s="80" t="s">
        <v>69</v>
      </c>
      <c r="F89" s="80" t="s">
        <v>70</v>
      </c>
      <c r="G89" s="80" t="s">
        <v>7</v>
      </c>
      <c r="H89" s="80" t="s">
        <v>8</v>
      </c>
      <c r="I89" s="15"/>
      <c r="J89" s="15"/>
      <c r="K89" s="15"/>
      <c r="L89" s="15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x14ac:dyDescent="0.25">
      <c r="A90" s="50"/>
      <c r="B90" s="65" t="s">
        <v>41</v>
      </c>
      <c r="C90" s="66" t="s">
        <v>42</v>
      </c>
      <c r="D90" s="66" t="s">
        <v>43</v>
      </c>
      <c r="E90" s="66" t="s">
        <v>44</v>
      </c>
      <c r="F90" s="66" t="s">
        <v>45</v>
      </c>
      <c r="G90" s="67" t="s">
        <v>46</v>
      </c>
      <c r="H90" s="67" t="s">
        <v>47</v>
      </c>
      <c r="I90" s="15"/>
      <c r="J90" s="15"/>
      <c r="K90" s="15"/>
      <c r="L90" s="15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x14ac:dyDescent="0.25">
      <c r="A91" s="50">
        <v>31</v>
      </c>
      <c r="B91" s="52" t="s">
        <v>51</v>
      </c>
      <c r="C91" s="83">
        <v>0</v>
      </c>
      <c r="D91" s="83">
        <v>691.08</v>
      </c>
      <c r="E91" s="64">
        <v>691.08</v>
      </c>
      <c r="F91" s="64">
        <v>325.5</v>
      </c>
      <c r="G91" s="54">
        <f t="shared" ref="G91:G93" si="30">F91/D91*100</f>
        <v>47.100191005382875</v>
      </c>
      <c r="H91" s="54">
        <f t="shared" ref="H91:H93" si="31">F91/E91*100</f>
        <v>47.100191005382875</v>
      </c>
      <c r="I91" s="15"/>
      <c r="J91" s="15"/>
      <c r="K91" s="15"/>
      <c r="L91" s="15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x14ac:dyDescent="0.25">
      <c r="A92" s="50">
        <v>32</v>
      </c>
      <c r="B92" s="59" t="s">
        <v>50</v>
      </c>
      <c r="C92" s="61">
        <v>0</v>
      </c>
      <c r="D92" s="61">
        <v>2.83</v>
      </c>
      <c r="E92" s="61">
        <v>2.83</v>
      </c>
      <c r="F92" s="61">
        <v>2.83</v>
      </c>
      <c r="G92" s="54">
        <f t="shared" si="30"/>
        <v>100</v>
      </c>
      <c r="H92" s="54">
        <f t="shared" si="31"/>
        <v>100</v>
      </c>
      <c r="I92" s="15"/>
      <c r="J92" s="15"/>
      <c r="K92" s="15"/>
      <c r="L92" s="15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x14ac:dyDescent="0.25">
      <c r="A93" s="50"/>
      <c r="B93" s="55" t="s">
        <v>4</v>
      </c>
      <c r="C93" s="56">
        <f>C91+C92</f>
        <v>0</v>
      </c>
      <c r="D93" s="56">
        <f>D91+D92</f>
        <v>693.91000000000008</v>
      </c>
      <c r="E93" s="56">
        <f>E91+E92</f>
        <v>693.91000000000008</v>
      </c>
      <c r="F93" s="62">
        <f>F91+F92</f>
        <v>328.33</v>
      </c>
      <c r="G93" s="57">
        <f t="shared" si="30"/>
        <v>47.315934343070424</v>
      </c>
      <c r="H93" s="57">
        <f t="shared" si="31"/>
        <v>47.315934343070424</v>
      </c>
      <c r="I93" s="15"/>
      <c r="J93" s="15"/>
      <c r="K93" s="15"/>
      <c r="L93" s="15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x14ac:dyDescent="0.25">
      <c r="A94" s="105" t="s">
        <v>60</v>
      </c>
      <c r="B94" s="106"/>
      <c r="C94" s="106"/>
      <c r="D94" s="106"/>
      <c r="E94" s="106"/>
      <c r="F94" s="106"/>
      <c r="G94" s="106"/>
      <c r="H94" s="107"/>
      <c r="I94" s="15"/>
      <c r="J94" s="15"/>
      <c r="K94" s="15"/>
      <c r="L94" s="15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25.5" x14ac:dyDescent="0.25">
      <c r="A95" s="80" t="s">
        <v>1</v>
      </c>
      <c r="B95" s="80" t="s">
        <v>2</v>
      </c>
      <c r="C95" s="80" t="s">
        <v>59</v>
      </c>
      <c r="D95" s="80" t="s">
        <v>68</v>
      </c>
      <c r="E95" s="80" t="s">
        <v>69</v>
      </c>
      <c r="F95" s="80" t="s">
        <v>70</v>
      </c>
      <c r="G95" s="80" t="s">
        <v>7</v>
      </c>
      <c r="H95" s="80" t="s">
        <v>8</v>
      </c>
      <c r="I95" s="15"/>
      <c r="J95" s="15"/>
      <c r="K95" s="15"/>
      <c r="L95" s="15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1:48" x14ac:dyDescent="0.25">
      <c r="A96" s="50"/>
      <c r="B96" s="65" t="s">
        <v>41</v>
      </c>
      <c r="C96" s="66" t="s">
        <v>42</v>
      </c>
      <c r="D96" s="66" t="s">
        <v>43</v>
      </c>
      <c r="E96" s="66" t="s">
        <v>44</v>
      </c>
      <c r="F96" s="66" t="s">
        <v>45</v>
      </c>
      <c r="G96" s="67" t="s">
        <v>46</v>
      </c>
      <c r="H96" s="67" t="s">
        <v>47</v>
      </c>
      <c r="I96" s="15"/>
      <c r="J96" s="15"/>
      <c r="K96" s="15"/>
      <c r="L96" s="15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</row>
    <row r="97" spans="1:48" x14ac:dyDescent="0.25">
      <c r="A97" s="50">
        <v>32</v>
      </c>
      <c r="B97" s="55" t="s">
        <v>50</v>
      </c>
      <c r="C97" s="68">
        <v>654.61</v>
      </c>
      <c r="D97" s="68">
        <v>0</v>
      </c>
      <c r="E97" s="68">
        <v>0</v>
      </c>
      <c r="F97" s="68">
        <v>0</v>
      </c>
      <c r="G97" s="54" t="e">
        <f t="shared" ref="G97:G98" si="32">F97/D97*100</f>
        <v>#DIV/0!</v>
      </c>
      <c r="H97" s="54" t="e">
        <f t="shared" ref="H97:H98" si="33">F97/E97*100</f>
        <v>#DIV/0!</v>
      </c>
      <c r="I97" s="15"/>
      <c r="J97" s="15"/>
      <c r="K97" s="7"/>
      <c r="L97" s="15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</row>
    <row r="98" spans="1:48" x14ac:dyDescent="0.25">
      <c r="A98" s="50"/>
      <c r="B98" s="55" t="s">
        <v>4</v>
      </c>
      <c r="C98" s="69">
        <f>C97</f>
        <v>654.61</v>
      </c>
      <c r="D98" s="69">
        <f>D97</f>
        <v>0</v>
      </c>
      <c r="E98" s="69">
        <f>E97</f>
        <v>0</v>
      </c>
      <c r="F98" s="69">
        <f>F97</f>
        <v>0</v>
      </c>
      <c r="G98" s="70" t="e">
        <f t="shared" si="32"/>
        <v>#DIV/0!</v>
      </c>
      <c r="H98" s="70" t="e">
        <f t="shared" si="33"/>
        <v>#DIV/0!</v>
      </c>
      <c r="I98" s="15"/>
      <c r="J98" s="15"/>
      <c r="K98" s="15"/>
      <c r="L98" s="15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</row>
    <row r="99" spans="1:48" ht="25.5" x14ac:dyDescent="0.25">
      <c r="A99" s="103" t="s">
        <v>34</v>
      </c>
      <c r="B99" s="103"/>
      <c r="C99" s="47" t="s">
        <v>59</v>
      </c>
      <c r="D99" s="47" t="s">
        <v>68</v>
      </c>
      <c r="E99" s="47" t="s">
        <v>69</v>
      </c>
      <c r="F99" s="47" t="s">
        <v>70</v>
      </c>
      <c r="G99" s="47" t="s">
        <v>9</v>
      </c>
      <c r="H99" s="47" t="s">
        <v>9</v>
      </c>
      <c r="I99" s="15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</row>
    <row r="100" spans="1:48" x14ac:dyDescent="0.25">
      <c r="A100" s="103" t="s">
        <v>5</v>
      </c>
      <c r="B100" s="103"/>
      <c r="C100" s="103"/>
      <c r="D100" s="103"/>
      <c r="E100" s="103"/>
      <c r="F100" s="103"/>
      <c r="G100" s="103"/>
      <c r="H100" s="103"/>
      <c r="I100" s="15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</row>
    <row r="101" spans="1:48" ht="25.5" x14ac:dyDescent="0.25">
      <c r="A101" s="47" t="s">
        <v>1</v>
      </c>
      <c r="B101" s="47" t="s">
        <v>2</v>
      </c>
      <c r="C101" s="47" t="s">
        <v>59</v>
      </c>
      <c r="D101" s="47" t="s">
        <v>68</v>
      </c>
      <c r="E101" s="47" t="s">
        <v>69</v>
      </c>
      <c r="F101" s="47" t="s">
        <v>70</v>
      </c>
      <c r="G101" s="47" t="s">
        <v>7</v>
      </c>
      <c r="H101" s="47" t="s">
        <v>8</v>
      </c>
      <c r="I101" s="15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</row>
    <row r="102" spans="1:48" ht="12.75" customHeight="1" x14ac:dyDescent="0.25">
      <c r="A102" s="114">
        <v>1</v>
      </c>
      <c r="B102" s="115"/>
      <c r="C102" s="71">
        <v>2</v>
      </c>
      <c r="D102" s="71">
        <v>3</v>
      </c>
      <c r="E102" s="71">
        <v>4</v>
      </c>
      <c r="F102" s="71">
        <v>5</v>
      </c>
      <c r="G102" s="71">
        <v>6</v>
      </c>
      <c r="H102" s="71">
        <v>7</v>
      </c>
      <c r="I102" s="15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</row>
    <row r="103" spans="1:48" x14ac:dyDescent="0.25">
      <c r="A103" s="105" t="s">
        <v>62</v>
      </c>
      <c r="B103" s="107"/>
      <c r="C103" s="72">
        <f>C14</f>
        <v>6312.79</v>
      </c>
      <c r="D103" s="84">
        <f>D14</f>
        <v>3932.3300000000004</v>
      </c>
      <c r="E103" s="72">
        <f>E14</f>
        <v>3932.3300000000004</v>
      </c>
      <c r="F103" s="72">
        <f>F14</f>
        <v>1860.59</v>
      </c>
      <c r="G103" s="73">
        <f t="shared" ref="G103:G118" si="34">F103/D103*100</f>
        <v>47.315204980253434</v>
      </c>
      <c r="H103" s="73">
        <f t="shared" ref="H103:H118" si="35">F103/E103*100</f>
        <v>47.315204980253434</v>
      </c>
      <c r="I103" s="15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</row>
    <row r="104" spans="1:48" x14ac:dyDescent="0.25">
      <c r="A104" s="105" t="s">
        <v>64</v>
      </c>
      <c r="B104" s="107"/>
      <c r="C104" s="72">
        <f>C98</f>
        <v>654.61</v>
      </c>
      <c r="D104" s="84">
        <f>D15</f>
        <v>0</v>
      </c>
      <c r="E104" s="72">
        <f>E98</f>
        <v>0</v>
      </c>
      <c r="F104" s="72">
        <f>F98</f>
        <v>0</v>
      </c>
      <c r="G104" s="73" t="e">
        <f t="shared" si="34"/>
        <v>#DIV/0!</v>
      </c>
      <c r="H104" s="73" t="e">
        <f t="shared" si="35"/>
        <v>#DIV/0!</v>
      </c>
      <c r="I104" s="15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</row>
    <row r="105" spans="1:48" x14ac:dyDescent="0.25">
      <c r="A105" s="105" t="s">
        <v>24</v>
      </c>
      <c r="B105" s="107"/>
      <c r="C105" s="74">
        <f>SUM(C25)</f>
        <v>17287.18</v>
      </c>
      <c r="D105" s="85">
        <f>SUM(D25)</f>
        <v>17249.27</v>
      </c>
      <c r="E105" s="74">
        <f>SUM(E25)</f>
        <v>17389.27</v>
      </c>
      <c r="F105" s="74">
        <f>SUM(F25)</f>
        <v>6670.6</v>
      </c>
      <c r="G105" s="73">
        <f t="shared" si="34"/>
        <v>38.671781472491304</v>
      </c>
      <c r="H105" s="73">
        <f t="shared" si="35"/>
        <v>38.360437212142891</v>
      </c>
      <c r="I105" s="15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</row>
    <row r="106" spans="1:48" ht="21.95" customHeight="1" x14ac:dyDescent="0.25">
      <c r="A106" s="105" t="s">
        <v>25</v>
      </c>
      <c r="B106" s="107"/>
      <c r="C106" s="74">
        <f>SUM(C31)</f>
        <v>74293.78</v>
      </c>
      <c r="D106" s="85">
        <f>SUM(D31)</f>
        <v>77186.289999999994</v>
      </c>
      <c r="E106" s="74">
        <f>SUM(E31)</f>
        <v>77186.289999999994</v>
      </c>
      <c r="F106" s="74">
        <f>SUM(F31)</f>
        <v>49297.120000000003</v>
      </c>
      <c r="G106" s="73">
        <f t="shared" si="34"/>
        <v>63.867715367586662</v>
      </c>
      <c r="H106" s="73">
        <f t="shared" si="35"/>
        <v>63.867715367586662</v>
      </c>
      <c r="I106" s="15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</row>
    <row r="107" spans="1:48" x14ac:dyDescent="0.25">
      <c r="A107" s="105" t="s">
        <v>26</v>
      </c>
      <c r="B107" s="107"/>
      <c r="C107" s="74">
        <f>SUM(C36)</f>
        <v>0</v>
      </c>
      <c r="D107" s="85">
        <f>SUM(D36)</f>
        <v>703</v>
      </c>
      <c r="E107" s="74">
        <f>SUM(E36)</f>
        <v>703</v>
      </c>
      <c r="F107" s="74">
        <f>SUM(F36)</f>
        <v>0</v>
      </c>
      <c r="G107" s="73">
        <f t="shared" si="34"/>
        <v>0</v>
      </c>
      <c r="H107" s="73">
        <f t="shared" si="35"/>
        <v>0</v>
      </c>
      <c r="I107" s="15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</row>
    <row r="108" spans="1:48" x14ac:dyDescent="0.25">
      <c r="A108" s="105" t="s">
        <v>27</v>
      </c>
      <c r="B108" s="107"/>
      <c r="C108" s="74">
        <f>SUM(C42)</f>
        <v>7793.5700000000006</v>
      </c>
      <c r="D108" s="85">
        <f>SUM(D42)</f>
        <v>6411.94</v>
      </c>
      <c r="E108" s="74">
        <f>SUM(E42)</f>
        <v>6411.94</v>
      </c>
      <c r="F108" s="74">
        <f>SUM(F42)</f>
        <v>4012.85</v>
      </c>
      <c r="G108" s="73">
        <f t="shared" si="34"/>
        <v>62.584022932217088</v>
      </c>
      <c r="H108" s="73">
        <f t="shared" si="35"/>
        <v>62.584022932217088</v>
      </c>
      <c r="K108" s="9"/>
    </row>
    <row r="109" spans="1:48" x14ac:dyDescent="0.25">
      <c r="A109" s="108" t="s">
        <v>28</v>
      </c>
      <c r="B109" s="109"/>
      <c r="C109" s="74">
        <f>SUM(C53)</f>
        <v>1454424.5000000002</v>
      </c>
      <c r="D109" s="85">
        <f>SUM(D53)</f>
        <v>1603289.4</v>
      </c>
      <c r="E109" s="74">
        <f>SUM(E53)</f>
        <v>1603939.28</v>
      </c>
      <c r="F109" s="74">
        <f>SUM(F53)</f>
        <v>845260.93</v>
      </c>
      <c r="G109" s="73">
        <f t="shared" si="34"/>
        <v>52.720421528390325</v>
      </c>
      <c r="H109" s="73">
        <f t="shared" si="35"/>
        <v>52.699060403333974</v>
      </c>
      <c r="K109" s="9"/>
    </row>
    <row r="110" spans="1:48" x14ac:dyDescent="0.25">
      <c r="A110" s="105" t="s">
        <v>29</v>
      </c>
      <c r="B110" s="107"/>
      <c r="C110" s="74">
        <f>SUM(C58)</f>
        <v>0</v>
      </c>
      <c r="D110" s="85">
        <f>SUM(D58)</f>
        <v>60</v>
      </c>
      <c r="E110" s="74">
        <f>SUM(E58)</f>
        <v>60</v>
      </c>
      <c r="F110" s="74">
        <f>SUM(F58)</f>
        <v>0</v>
      </c>
      <c r="G110" s="73">
        <f t="shared" si="34"/>
        <v>0</v>
      </c>
      <c r="H110" s="73">
        <f t="shared" si="35"/>
        <v>0</v>
      </c>
      <c r="K110" s="9"/>
    </row>
    <row r="111" spans="1:48" x14ac:dyDescent="0.25">
      <c r="A111" s="105" t="s">
        <v>76</v>
      </c>
      <c r="B111" s="107"/>
      <c r="C111" s="74">
        <f>C63</f>
        <v>0</v>
      </c>
      <c r="D111" s="85">
        <f>D63</f>
        <v>1000</v>
      </c>
      <c r="E111" s="74">
        <f>E63</f>
        <v>1000</v>
      </c>
      <c r="F111" s="74">
        <f>F63</f>
        <v>699.75</v>
      </c>
      <c r="G111" s="73">
        <f>F111/D111*100</f>
        <v>69.974999999999994</v>
      </c>
      <c r="H111" s="73">
        <f>F111/E111*100</f>
        <v>69.974999999999994</v>
      </c>
      <c r="K111" s="9"/>
    </row>
    <row r="112" spans="1:48" x14ac:dyDescent="0.25">
      <c r="A112" s="105" t="s">
        <v>30</v>
      </c>
      <c r="B112" s="107"/>
      <c r="C112" s="74">
        <f>SUM(C69)</f>
        <v>0</v>
      </c>
      <c r="D112" s="85">
        <f>SUM(D69)</f>
        <v>6323.42</v>
      </c>
      <c r="E112" s="74">
        <f>SUM(E69)</f>
        <v>6323.42</v>
      </c>
      <c r="F112" s="74">
        <f>SUM(F69)</f>
        <v>0</v>
      </c>
      <c r="G112" s="73">
        <f t="shared" si="34"/>
        <v>0</v>
      </c>
      <c r="H112" s="73">
        <f t="shared" si="35"/>
        <v>0</v>
      </c>
      <c r="K112" s="9"/>
    </row>
    <row r="113" spans="1:11" x14ac:dyDescent="0.25">
      <c r="A113" s="105" t="s">
        <v>31</v>
      </c>
      <c r="B113" s="107"/>
      <c r="C113" s="74">
        <f>SUM(C75)</f>
        <v>23.14</v>
      </c>
      <c r="D113" s="85">
        <f>SUM(D75)</f>
        <v>29.51</v>
      </c>
      <c r="E113" s="74">
        <f>SUM(E75)</f>
        <v>29.51</v>
      </c>
      <c r="F113" s="74">
        <f>SUM(F75)</f>
        <v>0</v>
      </c>
      <c r="G113" s="73">
        <f t="shared" si="34"/>
        <v>0</v>
      </c>
      <c r="H113" s="73">
        <f t="shared" si="35"/>
        <v>0</v>
      </c>
      <c r="K113" s="9"/>
    </row>
    <row r="114" spans="1:11" x14ac:dyDescent="0.25">
      <c r="A114" s="105" t="s">
        <v>32</v>
      </c>
      <c r="B114" s="107"/>
      <c r="C114" s="74">
        <f>SUM(C81)</f>
        <v>1013.8</v>
      </c>
      <c r="D114" s="85">
        <f>D81</f>
        <v>9963.81</v>
      </c>
      <c r="E114" s="74">
        <f>SUM(E81)</f>
        <v>9963.81</v>
      </c>
      <c r="F114" s="74">
        <f>SUM(F81)</f>
        <v>8619</v>
      </c>
      <c r="G114" s="73">
        <f t="shared" si="34"/>
        <v>86.503054554432495</v>
      </c>
      <c r="H114" s="73">
        <f t="shared" si="35"/>
        <v>86.503054554432495</v>
      </c>
      <c r="K114" s="9"/>
    </row>
    <row r="115" spans="1:11" x14ac:dyDescent="0.25">
      <c r="A115" s="105" t="s">
        <v>78</v>
      </c>
      <c r="B115" s="107"/>
      <c r="C115" s="74">
        <f>C87</f>
        <v>663.16</v>
      </c>
      <c r="D115" s="85">
        <f>SUM(D87)</f>
        <v>1131.54</v>
      </c>
      <c r="E115" s="74">
        <f>SUM(E87)</f>
        <v>1131.54</v>
      </c>
      <c r="F115" s="74">
        <f>SUM(F87)</f>
        <v>708.13</v>
      </c>
      <c r="G115" s="73">
        <f t="shared" si="34"/>
        <v>62.58108418615339</v>
      </c>
      <c r="H115" s="73">
        <f t="shared" si="35"/>
        <v>62.58108418615339</v>
      </c>
      <c r="K115" s="9"/>
    </row>
    <row r="116" spans="1:11" x14ac:dyDescent="0.25">
      <c r="A116" s="105" t="s">
        <v>77</v>
      </c>
      <c r="B116" s="107"/>
      <c r="C116" s="74">
        <f>C93</f>
        <v>0</v>
      </c>
      <c r="D116" s="85">
        <f>D93</f>
        <v>693.91000000000008</v>
      </c>
      <c r="E116" s="74">
        <f>E93</f>
        <v>693.91000000000008</v>
      </c>
      <c r="F116" s="74">
        <f>F93</f>
        <v>328.33</v>
      </c>
      <c r="G116" s="73">
        <f>F116/D116*100</f>
        <v>47.315934343070424</v>
      </c>
      <c r="H116" s="73">
        <f>F116/E116*100</f>
        <v>47.315934343070424</v>
      </c>
      <c r="K116" s="9"/>
    </row>
    <row r="117" spans="1:11" x14ac:dyDescent="0.25">
      <c r="A117" s="105" t="s">
        <v>48</v>
      </c>
      <c r="B117" s="107"/>
      <c r="C117" s="74">
        <f>C19</f>
        <v>0</v>
      </c>
      <c r="D117" s="74">
        <f>D19</f>
        <v>0</v>
      </c>
      <c r="E117" s="74">
        <f>E19</f>
        <v>1876</v>
      </c>
      <c r="F117" s="74">
        <f>F19</f>
        <v>512.33000000000004</v>
      </c>
      <c r="G117" s="73" t="e">
        <f t="shared" si="34"/>
        <v>#DIV/0!</v>
      </c>
      <c r="H117" s="73">
        <f t="shared" si="35"/>
        <v>27.309701492537314</v>
      </c>
      <c r="K117" s="9"/>
    </row>
    <row r="118" spans="1:11" x14ac:dyDescent="0.25">
      <c r="A118" s="110" t="s">
        <v>4</v>
      </c>
      <c r="B118" s="111"/>
      <c r="C118" s="75">
        <f>SUM(C103:C117)</f>
        <v>1562466.53</v>
      </c>
      <c r="D118" s="75">
        <f>SUM(D103:D117)</f>
        <v>1727974.42</v>
      </c>
      <c r="E118" s="75">
        <f>SUM(E103:E117)</f>
        <v>1730640.3</v>
      </c>
      <c r="F118" s="75">
        <f>SUM(F103:F117)</f>
        <v>917969.63</v>
      </c>
      <c r="G118" s="81">
        <f t="shared" si="34"/>
        <v>53.124028884640552</v>
      </c>
      <c r="H118" s="81">
        <f t="shared" si="35"/>
        <v>53.042196578919373</v>
      </c>
    </row>
    <row r="119" spans="1:11" ht="15.75" x14ac:dyDescent="0.25">
      <c r="A119" s="1"/>
      <c r="B119" s="6"/>
      <c r="C119" s="5"/>
      <c r="D119" s="5"/>
      <c r="E119" s="5"/>
      <c r="F119" s="5"/>
      <c r="G119" s="6"/>
      <c r="H119" s="6"/>
    </row>
    <row r="120" spans="1:11" ht="15.75" x14ac:dyDescent="0.25">
      <c r="A120" s="1"/>
      <c r="B120" s="6"/>
      <c r="C120" s="5"/>
      <c r="D120" s="5"/>
      <c r="E120" s="5"/>
      <c r="F120" s="5"/>
      <c r="G120" s="6"/>
      <c r="H120" s="6"/>
    </row>
    <row r="121" spans="1:11" ht="15.75" x14ac:dyDescent="0.25">
      <c r="A121" s="1"/>
      <c r="B121" s="6"/>
      <c r="C121" s="5"/>
      <c r="D121" s="5"/>
      <c r="E121" s="5"/>
      <c r="F121" s="5"/>
      <c r="G121" s="6"/>
      <c r="H121" s="6"/>
    </row>
    <row r="122" spans="1:11" ht="15.75" x14ac:dyDescent="0.25">
      <c r="A122" s="1"/>
      <c r="B122" s="4"/>
      <c r="C122" s="5"/>
      <c r="D122" s="5"/>
      <c r="E122" s="5"/>
      <c r="F122" s="5"/>
      <c r="G122" s="4"/>
      <c r="H122" s="4"/>
    </row>
    <row r="123" spans="1:11" ht="15.75" x14ac:dyDescent="0.25">
      <c r="A123" s="1"/>
      <c r="B123" s="4" t="s">
        <v>57</v>
      </c>
      <c r="C123" s="5"/>
      <c r="D123" s="5"/>
      <c r="E123" s="5"/>
      <c r="F123" s="5"/>
      <c r="G123" s="4"/>
      <c r="H123" s="4"/>
    </row>
    <row r="124" spans="1:11" ht="15.75" x14ac:dyDescent="0.25">
      <c r="A124" s="1"/>
      <c r="B124" s="4"/>
      <c r="C124" s="5"/>
      <c r="D124" s="5"/>
      <c r="E124" s="5"/>
      <c r="F124" s="5"/>
      <c r="G124" s="4"/>
      <c r="H124" s="4"/>
    </row>
    <row r="125" spans="1:11" ht="15.75" x14ac:dyDescent="0.25">
      <c r="A125" s="1"/>
      <c r="B125" s="4"/>
      <c r="C125" s="5"/>
      <c r="D125" s="5"/>
      <c r="E125" s="5"/>
      <c r="F125" s="5"/>
      <c r="G125" s="4"/>
      <c r="H125" s="4"/>
    </row>
    <row r="126" spans="1:11" ht="15.75" x14ac:dyDescent="0.25">
      <c r="A126" s="1"/>
      <c r="B126" s="4"/>
      <c r="C126" s="5"/>
      <c r="D126" s="5"/>
      <c r="E126" s="5"/>
      <c r="F126" s="5"/>
      <c r="G126" s="4"/>
      <c r="H126" s="4"/>
    </row>
    <row r="127" spans="1:11" ht="15.75" x14ac:dyDescent="0.25">
      <c r="A127" s="1"/>
      <c r="B127" s="4"/>
      <c r="C127" s="5"/>
      <c r="D127" s="5"/>
      <c r="E127" s="5"/>
      <c r="F127" s="5" t="s">
        <v>57</v>
      </c>
      <c r="G127" s="4"/>
      <c r="H127" s="4"/>
    </row>
    <row r="128" spans="1:11" ht="15.75" x14ac:dyDescent="0.25">
      <c r="A128" s="1"/>
      <c r="B128" s="4"/>
      <c r="C128" s="5"/>
      <c r="D128" s="5"/>
      <c r="E128" s="5"/>
      <c r="F128" s="5"/>
      <c r="G128" s="4"/>
      <c r="H128" s="4"/>
    </row>
    <row r="129" spans="1:8" ht="15.75" x14ac:dyDescent="0.25">
      <c r="A129" s="1"/>
      <c r="B129" s="4"/>
      <c r="C129" s="5"/>
      <c r="D129" s="5"/>
      <c r="E129" s="5"/>
      <c r="F129" s="5"/>
      <c r="G129" s="4"/>
      <c r="H129" s="4"/>
    </row>
    <row r="130" spans="1:8" ht="15.75" x14ac:dyDescent="0.25">
      <c r="A130" s="1"/>
      <c r="B130" s="4"/>
      <c r="C130" s="5"/>
      <c r="D130" s="5"/>
      <c r="E130" s="5"/>
      <c r="F130" s="5"/>
      <c r="G130" s="4"/>
      <c r="H130" s="4"/>
    </row>
    <row r="131" spans="1:8" ht="15.75" x14ac:dyDescent="0.25">
      <c r="A131" s="1"/>
      <c r="B131" s="4"/>
      <c r="C131" s="5"/>
      <c r="D131" s="5"/>
      <c r="E131" s="5"/>
      <c r="F131" s="5"/>
      <c r="G131" s="4"/>
      <c r="H131" s="4"/>
    </row>
    <row r="132" spans="1:8" ht="15.75" x14ac:dyDescent="0.25">
      <c r="A132" s="1"/>
      <c r="B132" s="4"/>
      <c r="C132" s="5"/>
      <c r="D132" s="5"/>
      <c r="E132" s="5"/>
      <c r="F132" s="5"/>
      <c r="G132" s="4"/>
      <c r="H132" s="4"/>
    </row>
    <row r="133" spans="1:8" ht="15.75" x14ac:dyDescent="0.25">
      <c r="A133" s="1"/>
      <c r="B133" s="4"/>
      <c r="C133" s="5"/>
      <c r="D133" s="5"/>
      <c r="E133" s="5"/>
      <c r="F133" s="5"/>
      <c r="G133" s="4"/>
      <c r="H133" s="4"/>
    </row>
    <row r="134" spans="1:8" ht="15.75" x14ac:dyDescent="0.25">
      <c r="A134" s="1"/>
      <c r="B134" s="4"/>
      <c r="C134" s="5"/>
      <c r="D134" s="5"/>
      <c r="E134" s="5"/>
      <c r="F134" s="5"/>
      <c r="G134" s="4"/>
      <c r="H134" s="4"/>
    </row>
    <row r="135" spans="1:8" ht="15.75" x14ac:dyDescent="0.25">
      <c r="A135" s="1"/>
      <c r="B135" s="4"/>
      <c r="C135" s="5"/>
      <c r="D135" s="5"/>
      <c r="E135" s="5"/>
      <c r="F135" s="5"/>
      <c r="G135" s="4"/>
      <c r="H135" s="4"/>
    </row>
    <row r="136" spans="1:8" ht="15.75" x14ac:dyDescent="0.25">
      <c r="A136" s="101"/>
      <c r="B136" s="101"/>
      <c r="C136" s="101"/>
      <c r="D136" s="101"/>
      <c r="E136" s="101"/>
      <c r="F136" s="101"/>
      <c r="G136" s="101"/>
      <c r="H136" s="101"/>
    </row>
    <row r="137" spans="1:8" ht="15.75" x14ac:dyDescent="0.25">
      <c r="A137" s="1"/>
      <c r="B137" s="1"/>
      <c r="C137" s="1"/>
      <c r="D137" s="1"/>
      <c r="E137" s="1"/>
      <c r="F137" s="1"/>
      <c r="G137" s="1"/>
      <c r="H137" s="1"/>
    </row>
    <row r="138" spans="1:8" ht="15.75" x14ac:dyDescent="0.25">
      <c r="A138" s="2"/>
      <c r="B138" s="2"/>
      <c r="C138" s="2"/>
      <c r="D138" s="2"/>
      <c r="E138" s="2"/>
      <c r="F138" s="2"/>
      <c r="G138" s="2"/>
      <c r="H138" s="2"/>
    </row>
    <row r="139" spans="1:8" ht="15.75" x14ac:dyDescent="0.25">
      <c r="A139" s="1"/>
      <c r="B139" s="2"/>
      <c r="C139" s="3"/>
      <c r="D139" s="3"/>
      <c r="E139" s="3"/>
      <c r="F139" s="3"/>
      <c r="G139" s="4"/>
      <c r="H139" s="4"/>
    </row>
    <row r="140" spans="1:8" ht="15.75" x14ac:dyDescent="0.25">
      <c r="A140" s="1"/>
      <c r="B140" s="4"/>
      <c r="C140" s="5"/>
      <c r="D140" s="5"/>
      <c r="E140" s="5"/>
      <c r="F140" s="5"/>
      <c r="G140" s="4"/>
      <c r="H140" s="4"/>
    </row>
    <row r="141" spans="1:8" ht="15.75" x14ac:dyDescent="0.25">
      <c r="A141" s="1"/>
      <c r="B141" s="4"/>
      <c r="C141" s="5"/>
      <c r="D141" s="5"/>
      <c r="E141" s="5"/>
      <c r="F141" s="5"/>
      <c r="G141" s="4"/>
      <c r="H141" s="4"/>
    </row>
    <row r="142" spans="1:8" ht="15.75" x14ac:dyDescent="0.25">
      <c r="A142" s="1"/>
      <c r="B142" s="4"/>
      <c r="C142" s="5"/>
      <c r="D142" s="5"/>
      <c r="E142" s="5"/>
      <c r="F142" s="5"/>
      <c r="G142" s="4"/>
      <c r="H142" s="4"/>
    </row>
    <row r="143" spans="1:8" ht="15.75" x14ac:dyDescent="0.25">
      <c r="A143" s="1"/>
      <c r="B143" s="4"/>
      <c r="C143" s="5"/>
      <c r="D143" s="5"/>
      <c r="E143" s="5"/>
      <c r="F143" s="5"/>
      <c r="G143" s="4"/>
      <c r="H143" s="4"/>
    </row>
    <row r="144" spans="1:8" ht="15.75" x14ac:dyDescent="0.25">
      <c r="A144" s="1"/>
      <c r="B144" s="4"/>
      <c r="C144" s="5"/>
      <c r="D144" s="5"/>
      <c r="E144" s="5"/>
      <c r="F144" s="5"/>
      <c r="G144" s="4"/>
      <c r="H144" s="4"/>
    </row>
    <row r="145" spans="1:8" ht="15.75" x14ac:dyDescent="0.25">
      <c r="A145" s="1"/>
      <c r="B145" s="4"/>
      <c r="C145" s="5"/>
      <c r="D145" s="5"/>
      <c r="E145" s="5"/>
      <c r="F145" s="5"/>
      <c r="G145" s="4"/>
      <c r="H145" s="4"/>
    </row>
    <row r="146" spans="1:8" ht="15.75" x14ac:dyDescent="0.25">
      <c r="A146" s="1"/>
      <c r="B146" s="4"/>
      <c r="C146" s="5"/>
      <c r="D146" s="5"/>
      <c r="E146" s="5"/>
      <c r="F146" s="5"/>
      <c r="G146" s="4"/>
      <c r="H146" s="4"/>
    </row>
    <row r="147" spans="1:8" ht="15.75" x14ac:dyDescent="0.25">
      <c r="A147" s="1"/>
      <c r="B147" s="4"/>
      <c r="C147" s="5"/>
      <c r="D147" s="5"/>
      <c r="E147" s="5"/>
      <c r="F147" s="5"/>
      <c r="G147" s="4"/>
      <c r="H147" s="4"/>
    </row>
    <row r="148" spans="1:8" ht="15.75" x14ac:dyDescent="0.25">
      <c r="A148" s="1"/>
      <c r="B148" s="4"/>
      <c r="C148" s="5"/>
      <c r="D148" s="5"/>
      <c r="E148" s="5"/>
      <c r="F148" s="5"/>
      <c r="G148" s="4"/>
      <c r="H148" s="4"/>
    </row>
    <row r="149" spans="1:8" ht="15.75" x14ac:dyDescent="0.25">
      <c r="A149" s="1"/>
      <c r="B149" s="4"/>
      <c r="C149" s="5"/>
      <c r="D149" s="5"/>
      <c r="E149" s="5"/>
      <c r="F149" s="5"/>
      <c r="G149" s="4"/>
      <c r="H149" s="4"/>
    </row>
    <row r="150" spans="1:8" ht="15.75" x14ac:dyDescent="0.25">
      <c r="A150" s="1"/>
      <c r="B150" s="4"/>
      <c r="C150" s="5"/>
      <c r="D150" s="5"/>
      <c r="E150" s="5"/>
      <c r="F150" s="5"/>
      <c r="G150" s="4"/>
      <c r="H150" s="4"/>
    </row>
    <row r="151" spans="1:8" ht="15.75" x14ac:dyDescent="0.25">
      <c r="A151" s="1"/>
      <c r="B151" s="4"/>
      <c r="C151" s="5"/>
      <c r="D151" s="5"/>
      <c r="E151" s="5"/>
      <c r="F151" s="5"/>
      <c r="G151" s="4"/>
      <c r="H151" s="4"/>
    </row>
    <row r="152" spans="1:8" ht="15.75" x14ac:dyDescent="0.25">
      <c r="A152" s="1"/>
      <c r="B152" s="4"/>
      <c r="C152" s="5"/>
      <c r="D152" s="5"/>
      <c r="E152" s="5"/>
      <c r="F152" s="5"/>
      <c r="G152" s="4"/>
      <c r="H152" s="4"/>
    </row>
    <row r="153" spans="1:8" ht="15.75" x14ac:dyDescent="0.25">
      <c r="A153" s="1"/>
      <c r="B153" s="4"/>
      <c r="C153" s="5"/>
      <c r="D153" s="5"/>
      <c r="E153" s="5"/>
      <c r="F153" s="5"/>
      <c r="G153" s="4"/>
      <c r="H153" s="4"/>
    </row>
    <row r="154" spans="1:8" ht="15.75" x14ac:dyDescent="0.25">
      <c r="A154" s="1"/>
      <c r="B154" s="4"/>
      <c r="C154" s="5"/>
      <c r="D154" s="5"/>
      <c r="E154" s="5"/>
      <c r="F154" s="5"/>
      <c r="G154" s="4"/>
      <c r="H154" s="4"/>
    </row>
    <row r="155" spans="1:8" ht="15.75" x14ac:dyDescent="0.25">
      <c r="A155" s="1"/>
      <c r="B155" s="4"/>
      <c r="C155" s="5"/>
      <c r="D155" s="5"/>
      <c r="E155" s="5"/>
      <c r="F155" s="5"/>
      <c r="G155" s="4"/>
      <c r="H155" s="4"/>
    </row>
    <row r="156" spans="1:8" ht="15.75" x14ac:dyDescent="0.25">
      <c r="A156" s="1"/>
      <c r="B156" s="4"/>
      <c r="C156" s="5"/>
      <c r="D156" s="5"/>
      <c r="E156" s="5"/>
      <c r="F156" s="5"/>
      <c r="G156" s="4"/>
      <c r="H156" s="4"/>
    </row>
    <row r="157" spans="1:8" ht="15.75" x14ac:dyDescent="0.25">
      <c r="A157" s="1"/>
      <c r="B157" s="4"/>
      <c r="C157" s="5"/>
      <c r="D157" s="5"/>
      <c r="E157" s="5"/>
      <c r="F157" s="5"/>
      <c r="G157" s="4"/>
      <c r="H157" s="4"/>
    </row>
    <row r="158" spans="1:8" ht="15.75" x14ac:dyDescent="0.25">
      <c r="A158" s="1"/>
      <c r="B158" s="4"/>
      <c r="C158" s="5"/>
      <c r="D158" s="5"/>
      <c r="E158" s="5"/>
      <c r="F158" s="5"/>
      <c r="G158" s="4"/>
      <c r="H158" s="4"/>
    </row>
    <row r="159" spans="1:8" ht="15.75" x14ac:dyDescent="0.25">
      <c r="A159" s="1"/>
      <c r="B159" s="4"/>
      <c r="C159" s="5"/>
      <c r="D159" s="5"/>
      <c r="E159" s="5"/>
      <c r="F159" s="5"/>
      <c r="G159" s="4"/>
      <c r="H159" s="4"/>
    </row>
    <row r="160" spans="1:8" ht="15.75" x14ac:dyDescent="0.25">
      <c r="A160" s="1"/>
      <c r="B160" s="4"/>
      <c r="C160" s="5"/>
      <c r="D160" s="5"/>
      <c r="E160" s="5"/>
      <c r="F160" s="5"/>
      <c r="G160" s="4"/>
      <c r="H160" s="4"/>
    </row>
    <row r="161" spans="1:8" ht="15.75" x14ac:dyDescent="0.25">
      <c r="A161" s="1"/>
      <c r="B161" s="4"/>
      <c r="C161" s="5"/>
      <c r="D161" s="5"/>
      <c r="E161" s="5"/>
      <c r="F161" s="5"/>
      <c r="G161" s="4"/>
      <c r="H161" s="4"/>
    </row>
    <row r="162" spans="1:8" ht="15.75" x14ac:dyDescent="0.25">
      <c r="A162" s="101"/>
      <c r="B162" s="101"/>
      <c r="C162" s="101"/>
      <c r="D162" s="101"/>
      <c r="E162" s="101"/>
      <c r="F162" s="101"/>
      <c r="G162" s="101"/>
      <c r="H162" s="101"/>
    </row>
    <row r="163" spans="1:8" ht="15.75" x14ac:dyDescent="0.25">
      <c r="A163" s="1"/>
      <c r="B163" s="1"/>
      <c r="C163" s="1"/>
      <c r="D163" s="1"/>
      <c r="E163" s="1"/>
      <c r="F163" s="1"/>
      <c r="G163" s="1"/>
      <c r="H163" s="1"/>
    </row>
    <row r="164" spans="1:8" ht="15.75" x14ac:dyDescent="0.25">
      <c r="A164" s="2"/>
      <c r="B164" s="2"/>
      <c r="C164" s="2"/>
      <c r="D164" s="2"/>
      <c r="E164" s="2"/>
      <c r="F164" s="2"/>
      <c r="G164" s="2"/>
      <c r="H164" s="2"/>
    </row>
    <row r="165" spans="1:8" ht="15.75" x14ac:dyDescent="0.25">
      <c r="A165" s="1"/>
      <c r="B165" s="2"/>
      <c r="C165" s="3"/>
      <c r="D165" s="3"/>
      <c r="E165" s="3"/>
      <c r="F165" s="3"/>
      <c r="G165" s="4"/>
      <c r="H165" s="4"/>
    </row>
    <row r="166" spans="1:8" ht="15.75" x14ac:dyDescent="0.25">
      <c r="A166" s="1"/>
      <c r="B166" s="4"/>
      <c r="C166" s="5"/>
      <c r="D166" s="5"/>
      <c r="E166" s="5"/>
      <c r="F166" s="5"/>
      <c r="G166" s="4"/>
      <c r="H166" s="4"/>
    </row>
    <row r="167" spans="1:8" ht="15.75" x14ac:dyDescent="0.25">
      <c r="A167" s="1"/>
      <c r="B167" s="4"/>
      <c r="C167" s="5"/>
      <c r="D167" s="5"/>
      <c r="E167" s="5"/>
      <c r="F167" s="5"/>
      <c r="G167" s="4"/>
      <c r="H167" s="4"/>
    </row>
    <row r="168" spans="1:8" ht="15.75" x14ac:dyDescent="0.25">
      <c r="A168" s="1"/>
      <c r="B168" s="4"/>
      <c r="C168" s="5"/>
      <c r="D168" s="5"/>
      <c r="E168" s="5"/>
      <c r="F168" s="5"/>
      <c r="G168" s="4"/>
      <c r="H168" s="4"/>
    </row>
    <row r="169" spans="1:8" ht="15.75" x14ac:dyDescent="0.25">
      <c r="A169" s="1"/>
      <c r="B169" s="4"/>
      <c r="C169" s="5"/>
      <c r="D169" s="5"/>
      <c r="E169" s="5"/>
      <c r="F169" s="5"/>
      <c r="G169" s="4"/>
      <c r="H169" s="4"/>
    </row>
    <row r="170" spans="1:8" ht="15.75" x14ac:dyDescent="0.25">
      <c r="A170" s="1"/>
      <c r="B170" s="4"/>
      <c r="C170" s="5"/>
      <c r="D170" s="5"/>
      <c r="E170" s="5"/>
      <c r="F170" s="5"/>
      <c r="G170" s="4"/>
      <c r="H170" s="4"/>
    </row>
    <row r="171" spans="1:8" ht="15.75" x14ac:dyDescent="0.25">
      <c r="A171" s="1"/>
      <c r="B171" s="4"/>
      <c r="C171" s="5"/>
      <c r="D171" s="5"/>
      <c r="E171" s="5"/>
      <c r="F171" s="5"/>
      <c r="G171" s="4"/>
      <c r="H171" s="4"/>
    </row>
    <row r="172" spans="1:8" ht="15.75" x14ac:dyDescent="0.25">
      <c r="A172" s="1"/>
      <c r="B172" s="4"/>
      <c r="C172" s="5"/>
      <c r="D172" s="5"/>
      <c r="E172" s="5"/>
      <c r="F172" s="5"/>
      <c r="G172" s="4"/>
      <c r="H172" s="4"/>
    </row>
    <row r="173" spans="1:8" ht="15.75" x14ac:dyDescent="0.25">
      <c r="A173" s="1"/>
      <c r="B173" s="4"/>
      <c r="C173" s="5"/>
      <c r="D173" s="5"/>
      <c r="E173" s="5"/>
      <c r="F173" s="5"/>
      <c r="G173" s="4"/>
      <c r="H173" s="4"/>
    </row>
    <row r="174" spans="1:8" ht="15.75" x14ac:dyDescent="0.25">
      <c r="A174" s="1"/>
      <c r="B174" s="4"/>
      <c r="C174" s="5"/>
      <c r="D174" s="5"/>
      <c r="E174" s="5"/>
      <c r="F174" s="5"/>
      <c r="G174" s="4"/>
      <c r="H174" s="4"/>
    </row>
    <row r="175" spans="1:8" ht="15.75" x14ac:dyDescent="0.25">
      <c r="A175" s="1"/>
      <c r="B175" s="4"/>
      <c r="C175" s="5"/>
      <c r="D175" s="5"/>
      <c r="E175" s="5"/>
      <c r="F175" s="5"/>
      <c r="G175" s="4"/>
      <c r="H175" s="4"/>
    </row>
    <row r="176" spans="1:8" ht="15.75" x14ac:dyDescent="0.25">
      <c r="A176" s="1"/>
      <c r="B176" s="4"/>
      <c r="C176" s="5"/>
      <c r="D176" s="5"/>
      <c r="E176" s="5"/>
      <c r="F176" s="5"/>
      <c r="G176" s="4"/>
      <c r="H176" s="4"/>
    </row>
    <row r="177" spans="1:8" ht="15.75" x14ac:dyDescent="0.25">
      <c r="A177" s="1"/>
      <c r="B177" s="4"/>
      <c r="C177" s="5"/>
      <c r="D177" s="5"/>
      <c r="E177" s="5"/>
      <c r="F177" s="5"/>
      <c r="G177" s="4"/>
      <c r="H177" s="4"/>
    </row>
    <row r="178" spans="1:8" ht="15.75" x14ac:dyDescent="0.25">
      <c r="A178" s="1"/>
      <c r="B178" s="4"/>
      <c r="C178" s="5"/>
      <c r="D178" s="5"/>
      <c r="E178" s="5"/>
      <c r="F178" s="5"/>
      <c r="G178" s="4"/>
      <c r="H178" s="4"/>
    </row>
    <row r="179" spans="1:8" ht="15.75" x14ac:dyDescent="0.25">
      <c r="A179" s="1"/>
      <c r="B179" s="4"/>
      <c r="C179" s="5"/>
      <c r="D179" s="5"/>
      <c r="E179" s="5"/>
      <c r="F179" s="5"/>
      <c r="G179" s="4"/>
      <c r="H179" s="4"/>
    </row>
    <row r="180" spans="1:8" ht="15.75" x14ac:dyDescent="0.25">
      <c r="A180" s="1"/>
      <c r="B180" s="4"/>
      <c r="C180" s="5"/>
      <c r="D180" s="5"/>
      <c r="E180" s="5"/>
      <c r="F180" s="5"/>
      <c r="G180" s="4"/>
      <c r="H180" s="4"/>
    </row>
    <row r="181" spans="1:8" ht="15.75" x14ac:dyDescent="0.25">
      <c r="A181" s="1"/>
      <c r="B181" s="4"/>
      <c r="C181" s="5"/>
      <c r="D181" s="5"/>
      <c r="E181" s="5"/>
      <c r="F181" s="5"/>
      <c r="G181" s="4"/>
      <c r="H181" s="4"/>
    </row>
    <row r="182" spans="1:8" ht="15.75" x14ac:dyDescent="0.25">
      <c r="A182" s="1"/>
      <c r="B182" s="4"/>
      <c r="C182" s="5"/>
      <c r="D182" s="5"/>
      <c r="E182" s="5"/>
      <c r="F182" s="5"/>
      <c r="G182" s="4"/>
      <c r="H182" s="4"/>
    </row>
    <row r="183" spans="1:8" ht="15.75" x14ac:dyDescent="0.25">
      <c r="A183" s="1"/>
      <c r="B183" s="4"/>
      <c r="C183" s="5"/>
      <c r="D183" s="5"/>
      <c r="E183" s="5"/>
      <c r="F183" s="5"/>
      <c r="G183" s="4"/>
      <c r="H183" s="4"/>
    </row>
    <row r="184" spans="1:8" ht="15.75" x14ac:dyDescent="0.25">
      <c r="A184" s="1"/>
      <c r="B184" s="4"/>
      <c r="C184" s="5"/>
      <c r="D184" s="5"/>
      <c r="E184" s="5"/>
      <c r="F184" s="5"/>
      <c r="G184" s="4"/>
      <c r="H184" s="4"/>
    </row>
    <row r="185" spans="1:8" ht="15.75" x14ac:dyDescent="0.25">
      <c r="A185" s="1"/>
      <c r="B185" s="4"/>
      <c r="C185" s="5"/>
      <c r="D185" s="5"/>
      <c r="E185" s="5"/>
      <c r="F185" s="5"/>
      <c r="G185" s="4"/>
      <c r="H185" s="4"/>
    </row>
    <row r="186" spans="1:8" ht="15.75" x14ac:dyDescent="0.25">
      <c r="A186" s="1"/>
      <c r="B186" s="4"/>
      <c r="C186" s="5"/>
      <c r="D186" s="5"/>
      <c r="E186" s="5"/>
      <c r="F186" s="5"/>
      <c r="G186" s="4"/>
      <c r="H186" s="4"/>
    </row>
    <row r="187" spans="1:8" ht="15.75" x14ac:dyDescent="0.25">
      <c r="A187" s="1"/>
      <c r="B187" s="4"/>
      <c r="C187" s="5"/>
      <c r="D187" s="5"/>
      <c r="E187" s="5"/>
      <c r="F187" s="5"/>
      <c r="G187" s="4"/>
      <c r="H187" s="4"/>
    </row>
  </sheetData>
  <mergeCells count="40">
    <mergeCell ref="A1:H1"/>
    <mergeCell ref="A102:B102"/>
    <mergeCell ref="A105:B105"/>
    <mergeCell ref="A106:B106"/>
    <mergeCell ref="A107:B107"/>
    <mergeCell ref="A32:H32"/>
    <mergeCell ref="A37:H37"/>
    <mergeCell ref="A43:H43"/>
    <mergeCell ref="A2:H2"/>
    <mergeCell ref="A15:H15"/>
    <mergeCell ref="A104:B104"/>
    <mergeCell ref="A162:H162"/>
    <mergeCell ref="A99:B99"/>
    <mergeCell ref="A100:H100"/>
    <mergeCell ref="A54:H54"/>
    <mergeCell ref="A64:H64"/>
    <mergeCell ref="A70:H70"/>
    <mergeCell ref="A76:H76"/>
    <mergeCell ref="A82:H82"/>
    <mergeCell ref="A108:B108"/>
    <mergeCell ref="A109:B109"/>
    <mergeCell ref="A110:B110"/>
    <mergeCell ref="A112:B112"/>
    <mergeCell ref="A113:B113"/>
    <mergeCell ref="A114:B114"/>
    <mergeCell ref="A118:B118"/>
    <mergeCell ref="A115:B115"/>
    <mergeCell ref="A136:H136"/>
    <mergeCell ref="A3:B3"/>
    <mergeCell ref="A6:B6"/>
    <mergeCell ref="A20:H20"/>
    <mergeCell ref="A26:H26"/>
    <mergeCell ref="A94:H94"/>
    <mergeCell ref="A117:B117"/>
    <mergeCell ref="A9:H9"/>
    <mergeCell ref="A103:B103"/>
    <mergeCell ref="A88:H88"/>
    <mergeCell ref="A59:H59"/>
    <mergeCell ref="A111:B111"/>
    <mergeCell ref="A116:B116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</vt:lpstr>
      <vt:lpstr>RASHODI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2025-07-22T09:55:05Z</cp:lastPrinted>
  <dcterms:created xsi:type="dcterms:W3CDTF">2020-10-22T08:43:55Z</dcterms:created>
  <dcterms:modified xsi:type="dcterms:W3CDTF">2025-07-23T06:58:40Z</dcterms:modified>
</cp:coreProperties>
</file>