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 O IZVRŠENJU PLANA 2024\"/>
    </mc:Choice>
  </mc:AlternateContent>
  <bookViews>
    <workbookView xWindow="0" yWindow="0" windowWidth="28800" windowHeight="12210"/>
  </bookViews>
  <sheets>
    <sheet name="PRIHODI" sheetId="1" r:id="rId1"/>
    <sheet name="RASHO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H39" i="1"/>
  <c r="G39" i="1"/>
  <c r="H62" i="2"/>
  <c r="H79" i="2"/>
  <c r="G79" i="2"/>
  <c r="F52" i="2" l="1"/>
  <c r="E52" i="2"/>
  <c r="D52" i="2"/>
  <c r="C52" i="2"/>
  <c r="H51" i="2"/>
  <c r="G51" i="2"/>
  <c r="E92" i="2"/>
  <c r="F92" i="2"/>
  <c r="F69" i="2"/>
  <c r="E81" i="2"/>
  <c r="D81" i="2"/>
  <c r="C81" i="2"/>
  <c r="F81" i="2"/>
  <c r="H80" i="1"/>
  <c r="G80" i="1"/>
  <c r="F80" i="1"/>
  <c r="E80" i="1"/>
  <c r="D80" i="1"/>
  <c r="C80" i="1"/>
  <c r="H72" i="1"/>
  <c r="G72" i="1"/>
  <c r="F72" i="1"/>
  <c r="E72" i="1"/>
  <c r="D72" i="1"/>
  <c r="C72" i="1"/>
  <c r="H55" i="1"/>
  <c r="G55" i="1"/>
  <c r="E57" i="1"/>
  <c r="D57" i="1"/>
  <c r="C57" i="1"/>
  <c r="F57" i="1"/>
  <c r="F19" i="1"/>
  <c r="E19" i="1"/>
  <c r="D19" i="1"/>
  <c r="C19" i="1"/>
  <c r="H18" i="1"/>
  <c r="G18" i="1"/>
  <c r="H19" i="1" l="1"/>
  <c r="G19" i="1"/>
  <c r="H92" i="2"/>
  <c r="G92" i="2"/>
  <c r="D92" i="2"/>
  <c r="C92" i="2"/>
  <c r="F103" i="2"/>
  <c r="E103" i="2"/>
  <c r="D103" i="2"/>
  <c r="C103" i="2"/>
  <c r="F18" i="2"/>
  <c r="E18" i="2"/>
  <c r="D18" i="2"/>
  <c r="C18" i="2"/>
  <c r="H17" i="2"/>
  <c r="G17" i="2"/>
  <c r="H18" i="2" l="1"/>
  <c r="G18" i="2"/>
  <c r="F91" i="2"/>
  <c r="E91" i="2"/>
  <c r="D91" i="2"/>
  <c r="C91" i="2"/>
  <c r="E69" i="2"/>
  <c r="F13" i="2"/>
  <c r="E13" i="2"/>
  <c r="D13" i="2"/>
  <c r="G13" i="2" s="1"/>
  <c r="C13" i="2"/>
  <c r="H12" i="2"/>
  <c r="G12" i="2"/>
  <c r="F86" i="2"/>
  <c r="E86" i="2"/>
  <c r="D86" i="2"/>
  <c r="C86" i="2"/>
  <c r="H67" i="2"/>
  <c r="G67" i="2"/>
  <c r="H13" i="2" l="1"/>
  <c r="H91" i="2"/>
  <c r="G91" i="2"/>
  <c r="G61" i="1"/>
  <c r="H61" i="1"/>
  <c r="C62" i="1"/>
  <c r="D62" i="1"/>
  <c r="E62" i="1"/>
  <c r="F62" i="1"/>
  <c r="C67" i="1"/>
  <c r="D67" i="1"/>
  <c r="E67" i="1"/>
  <c r="F67" i="1"/>
  <c r="H67" i="1" s="1"/>
  <c r="G66" i="1"/>
  <c r="H66" i="1"/>
  <c r="G62" i="1" l="1"/>
  <c r="H62" i="1"/>
  <c r="G67" i="1"/>
  <c r="F75" i="2"/>
  <c r="D75" i="2"/>
  <c r="C75" i="2"/>
  <c r="C57" i="2"/>
  <c r="E75" i="2"/>
  <c r="H49" i="2" l="1"/>
  <c r="G49" i="2"/>
  <c r="H85" i="2" l="1"/>
  <c r="G85" i="2"/>
  <c r="H86" i="2" l="1"/>
  <c r="G86" i="2"/>
  <c r="H103" i="2"/>
  <c r="G103" i="2"/>
  <c r="H48" i="2"/>
  <c r="H28" i="1"/>
  <c r="G28" i="1"/>
  <c r="G13" i="1"/>
  <c r="D79" i="1"/>
  <c r="E30" i="1"/>
  <c r="E74" i="1" s="1"/>
  <c r="E76" i="1"/>
  <c r="E81" i="1" s="1"/>
  <c r="D76" i="1"/>
  <c r="D81" i="1" s="1"/>
  <c r="C76" i="1"/>
  <c r="C81" i="1" s="1"/>
  <c r="F46" i="1"/>
  <c r="F77" i="1" s="1"/>
  <c r="F30" i="1"/>
  <c r="C30" i="1"/>
  <c r="C74" i="1" s="1"/>
  <c r="F76" i="1" l="1"/>
  <c r="F81" i="1" s="1"/>
  <c r="F8" i="1"/>
  <c r="F74" i="1"/>
  <c r="G76" i="1"/>
  <c r="H76" i="1"/>
  <c r="H74" i="1"/>
  <c r="G48" i="2" l="1"/>
  <c r="D30" i="1" l="1"/>
  <c r="D74" i="1" s="1"/>
  <c r="G74" i="1" s="1"/>
  <c r="D24" i="1" l="1"/>
  <c r="D73" i="1" s="1"/>
  <c r="F102" i="2" l="1"/>
  <c r="F101" i="2"/>
  <c r="E101" i="2"/>
  <c r="D101" i="2"/>
  <c r="C101" i="2"/>
  <c r="F100" i="2"/>
  <c r="E100" i="2"/>
  <c r="D69" i="2"/>
  <c r="D100" i="2" s="1"/>
  <c r="C69" i="2"/>
  <c r="C100" i="2" s="1"/>
  <c r="F63" i="2"/>
  <c r="F99" i="2" s="1"/>
  <c r="E63" i="2"/>
  <c r="E99" i="2" s="1"/>
  <c r="D63" i="2"/>
  <c r="D99" i="2" s="1"/>
  <c r="C63" i="2"/>
  <c r="C99" i="2" s="1"/>
  <c r="F57" i="2"/>
  <c r="F98" i="2" s="1"/>
  <c r="E57" i="2"/>
  <c r="E98" i="2" s="1"/>
  <c r="D57" i="2"/>
  <c r="D98" i="2" s="1"/>
  <c r="C98" i="2"/>
  <c r="F41" i="2"/>
  <c r="F96" i="2" s="1"/>
  <c r="E41" i="2"/>
  <c r="E96" i="2" s="1"/>
  <c r="D41" i="2"/>
  <c r="D96" i="2" s="1"/>
  <c r="C41" i="2"/>
  <c r="C96" i="2" s="1"/>
  <c r="F35" i="2"/>
  <c r="F95" i="2" s="1"/>
  <c r="E35" i="2"/>
  <c r="E95" i="2" s="1"/>
  <c r="D35" i="2"/>
  <c r="D95" i="2" s="1"/>
  <c r="C35" i="2"/>
  <c r="C95" i="2" s="1"/>
  <c r="F97" i="2" l="1"/>
  <c r="F8" i="2"/>
  <c r="E102" i="2"/>
  <c r="H102" i="2" s="1"/>
  <c r="D102" i="2"/>
  <c r="G102" i="2" s="1"/>
  <c r="D8" i="2"/>
  <c r="C102" i="2"/>
  <c r="C8" i="2"/>
  <c r="H100" i="2"/>
  <c r="G96" i="2"/>
  <c r="H95" i="2"/>
  <c r="H99" i="2"/>
  <c r="G98" i="2"/>
  <c r="G99" i="2"/>
  <c r="G100" i="2"/>
  <c r="G95" i="2"/>
  <c r="H96" i="2"/>
  <c r="H98" i="2"/>
  <c r="H101" i="2"/>
  <c r="G101" i="2"/>
  <c r="E97" i="2"/>
  <c r="D97" i="2"/>
  <c r="C97" i="2"/>
  <c r="G81" i="2"/>
  <c r="H75" i="2"/>
  <c r="H81" i="2"/>
  <c r="H69" i="2"/>
  <c r="G75" i="2"/>
  <c r="G69" i="2"/>
  <c r="H63" i="2"/>
  <c r="G63" i="2"/>
  <c r="H57" i="2"/>
  <c r="G57" i="2"/>
  <c r="H52" i="2"/>
  <c r="G52" i="2"/>
  <c r="H41" i="2"/>
  <c r="G41" i="2"/>
  <c r="H35" i="2"/>
  <c r="G35" i="2"/>
  <c r="F30" i="2"/>
  <c r="E30" i="2"/>
  <c r="E94" i="2" s="1"/>
  <c r="D30" i="2"/>
  <c r="D94" i="2" s="1"/>
  <c r="C30" i="2"/>
  <c r="C94" i="2" s="1"/>
  <c r="F24" i="2"/>
  <c r="E24" i="2"/>
  <c r="E8" i="2" s="1"/>
  <c r="D24" i="2"/>
  <c r="C24" i="2"/>
  <c r="F5" i="2" l="1"/>
  <c r="F94" i="2"/>
  <c r="G94" i="2" s="1"/>
  <c r="E93" i="2"/>
  <c r="E104" i="2" s="1"/>
  <c r="E5" i="2"/>
  <c r="C93" i="2"/>
  <c r="C104" i="2" s="1"/>
  <c r="D93" i="2"/>
  <c r="D104" i="2" s="1"/>
  <c r="D5" i="2"/>
  <c r="H97" i="2"/>
  <c r="G97" i="2"/>
  <c r="F93" i="2"/>
  <c r="H30" i="2"/>
  <c r="G30" i="2"/>
  <c r="G24" i="2"/>
  <c r="H24" i="2"/>
  <c r="H34" i="1"/>
  <c r="G34" i="1"/>
  <c r="H56" i="1"/>
  <c r="H50" i="1"/>
  <c r="H45" i="1"/>
  <c r="H40" i="1"/>
  <c r="G56" i="1"/>
  <c r="G50" i="1"/>
  <c r="G45" i="1"/>
  <c r="G40" i="1"/>
  <c r="F79" i="1"/>
  <c r="E79" i="1"/>
  <c r="C79" i="1"/>
  <c r="F51" i="1"/>
  <c r="F78" i="1" s="1"/>
  <c r="E51" i="1"/>
  <c r="E78" i="1" s="1"/>
  <c r="D51" i="1"/>
  <c r="D78" i="1" s="1"/>
  <c r="C51" i="1"/>
  <c r="C78" i="1" s="1"/>
  <c r="E46" i="1"/>
  <c r="E77" i="1" s="1"/>
  <c r="H77" i="1" s="1"/>
  <c r="D46" i="1"/>
  <c r="D77" i="1" s="1"/>
  <c r="G77" i="1" s="1"/>
  <c r="C46" i="1"/>
  <c r="C77" i="1" s="1"/>
  <c r="H29" i="1"/>
  <c r="G29" i="1"/>
  <c r="H80" i="2"/>
  <c r="G80" i="2"/>
  <c r="H73" i="2"/>
  <c r="G73" i="2"/>
  <c r="H68" i="2"/>
  <c r="G68" i="2"/>
  <c r="G62" i="2"/>
  <c r="H61" i="2"/>
  <c r="G61" i="2"/>
  <c r="H56" i="2"/>
  <c r="G56" i="2"/>
  <c r="H50" i="2"/>
  <c r="G50" i="2"/>
  <c r="H47" i="2"/>
  <c r="G47" i="2"/>
  <c r="H46" i="2"/>
  <c r="G46" i="2"/>
  <c r="H45" i="2"/>
  <c r="G45" i="2"/>
  <c r="H40" i="2"/>
  <c r="G40" i="2"/>
  <c r="H39" i="2"/>
  <c r="G39" i="2"/>
  <c r="H94" i="2" l="1"/>
  <c r="F104" i="2"/>
  <c r="G78" i="1"/>
  <c r="H78" i="1"/>
  <c r="G79" i="1"/>
  <c r="H79" i="1"/>
  <c r="G93" i="2"/>
  <c r="H93" i="2"/>
  <c r="H51" i="1"/>
  <c r="G41" i="1"/>
  <c r="G46" i="1"/>
  <c r="G57" i="1"/>
  <c r="H41" i="1"/>
  <c r="G51" i="1"/>
  <c r="H57" i="1"/>
  <c r="H46" i="1"/>
  <c r="H34" i="2"/>
  <c r="G34" i="2"/>
  <c r="H29" i="2"/>
  <c r="G29" i="2"/>
  <c r="H28" i="2"/>
  <c r="G28" i="2"/>
  <c r="F35" i="1"/>
  <c r="F75" i="1" s="1"/>
  <c r="E35" i="1"/>
  <c r="E75" i="1" s="1"/>
  <c r="D35" i="1"/>
  <c r="D75" i="1" s="1"/>
  <c r="C35" i="1"/>
  <c r="C75" i="1" s="1"/>
  <c r="H75" i="1" l="1"/>
  <c r="G75" i="1"/>
  <c r="G104" i="2"/>
  <c r="H104" i="2"/>
  <c r="H35" i="1"/>
  <c r="G35" i="1"/>
  <c r="H22" i="2"/>
  <c r="H23" i="2"/>
  <c r="G22" i="2"/>
  <c r="G23" i="2"/>
  <c r="H23" i="1"/>
  <c r="G23" i="1"/>
  <c r="F24" i="1"/>
  <c r="F73" i="1" s="1"/>
  <c r="E24" i="1"/>
  <c r="E73" i="1" s="1"/>
  <c r="C24" i="1"/>
  <c r="C73" i="1" s="1"/>
  <c r="H73" i="1" l="1"/>
  <c r="G73" i="1"/>
  <c r="H24" i="1"/>
  <c r="C5" i="2"/>
  <c r="H30" i="1"/>
  <c r="G30" i="1"/>
  <c r="G24" i="1"/>
  <c r="H12" i="1"/>
  <c r="H13" i="1"/>
  <c r="G12" i="1"/>
  <c r="F14" i="1"/>
  <c r="E14" i="1"/>
  <c r="E71" i="1" s="1"/>
  <c r="D14" i="1"/>
  <c r="D71" i="1" s="1"/>
  <c r="C14" i="1"/>
  <c r="G14" i="1" l="1"/>
  <c r="F71" i="1"/>
  <c r="C71" i="1"/>
  <c r="C8" i="1"/>
  <c r="C5" i="1" s="1"/>
  <c r="E8" i="1"/>
  <c r="E5" i="1" s="1"/>
  <c r="F5" i="1"/>
  <c r="D8" i="1"/>
  <c r="D5" i="1" s="1"/>
  <c r="H8" i="2"/>
  <c r="H5" i="2"/>
  <c r="G5" i="2"/>
  <c r="G8" i="2"/>
  <c r="H14" i="1"/>
  <c r="H71" i="1" l="1"/>
  <c r="G71" i="1"/>
  <c r="H8" i="1"/>
  <c r="G8" i="1"/>
  <c r="G5" i="1"/>
  <c r="H5" i="1"/>
  <c r="H81" i="1" l="1"/>
  <c r="G81" i="1"/>
</calcChain>
</file>

<file path=xl/sharedStrings.xml><?xml version="1.0" encoding="utf-8"?>
<sst xmlns="http://schemas.openxmlformats.org/spreadsheetml/2006/main" count="383" uniqueCount="77">
  <si>
    <t>PRIHODI</t>
  </si>
  <si>
    <t>Račun</t>
  </si>
  <si>
    <t>Naziv računa</t>
  </si>
  <si>
    <t>Indeks</t>
  </si>
  <si>
    <t>Ukupno:</t>
  </si>
  <si>
    <t xml:space="preserve">Izvor financiranja: </t>
  </si>
  <si>
    <t>RASHODI</t>
  </si>
  <si>
    <t>Indeks 5/3</t>
  </si>
  <si>
    <t>Indeks 5/4</t>
  </si>
  <si>
    <t xml:space="preserve">Indeks </t>
  </si>
  <si>
    <t>Ukupno</t>
  </si>
  <si>
    <t>Ostvareno /izvršeno 2023.</t>
  </si>
  <si>
    <t>Izvor financiranja: 1.1.1. Opći prihodi i primici</t>
  </si>
  <si>
    <t>Prihod od imovine</t>
  </si>
  <si>
    <t>Izvor financiranja: 4.4.1. Prihodi za posebne namjene-decentralizacija</t>
  </si>
  <si>
    <t>Izvor financiranja: 3.2.1. Vlastiti prihodi PK</t>
  </si>
  <si>
    <t>Izvor financiranja: 5.3.1. Pomoći EU</t>
  </si>
  <si>
    <t>Izvor financiranja: 5.4.1. Pomoći proračunskim korisnicima SDŽ</t>
  </si>
  <si>
    <t>Izvor financiranja: 6.2.1. Donacije proračunskim korisnicima SDŽ</t>
  </si>
  <si>
    <t>Izvor financiranja: 4.4.1. Prihodi za posebne namjene - decentralizacija</t>
  </si>
  <si>
    <t>Izvor financiranja: 3.2.1. Vlastiti prihodi proračunskih korisnika</t>
  </si>
  <si>
    <t>Izvor financiranja: 6.2.1. Donacija proračunskim korisnicima SDŽ</t>
  </si>
  <si>
    <t>Izvor financiranja: 3.2.2. Vlastiti prihodi PK-prenesena sredstva</t>
  </si>
  <si>
    <t>Izvor financiranja: 4.8.2. Prihodi za posebne namjene PK-prenesena sredstva</t>
  </si>
  <si>
    <t>Izvor financiranja: 5.4.2. Pomoći PK-prenesena sredstva</t>
  </si>
  <si>
    <t>1.1.1. Opći prihodi i primici</t>
  </si>
  <si>
    <t>4.4.1. Prihodi za posebne namjene - decentralizacija</t>
  </si>
  <si>
    <t>3.2.1. Vlastiti prihodi proračunskih korisnika</t>
  </si>
  <si>
    <t>5.3.1. Pomoći EU</t>
  </si>
  <si>
    <t>5.4.1. Pomoći proračunskim korisnicima SDŽ</t>
  </si>
  <si>
    <t>6.2.1. Donacija proračunskim korisnicima SDŽ</t>
  </si>
  <si>
    <t>3.2.2. Vlastiti prihodi PK-prenesena sredstva</t>
  </si>
  <si>
    <t>4.8.2. Prihodi za posebne namjene PK-prenesena sredstva</t>
  </si>
  <si>
    <t>5.4.2. Pomoći PK-prenesena sredstva</t>
  </si>
  <si>
    <t>Izvor financiranja: 5.1.1. Pomoći - tekući projekt</t>
  </si>
  <si>
    <t>Izvor financiranja: 4.8.1. Prihodi za posebne namjena PK</t>
  </si>
  <si>
    <t>PROGRAM: Glavni program C01 Razvoj društvenih djelatnosti</t>
  </si>
  <si>
    <t xml:space="preserve"> OSNOVNA ŠKOLA PETAR BERISLAVIĆ TROGIR 12809</t>
  </si>
  <si>
    <t>OSNOVNA ŠKOLA PETAR BERISLAVIĆ TROGIR 12809</t>
  </si>
  <si>
    <t xml:space="preserve">Prihodi iz nadležnog proračuna </t>
  </si>
  <si>
    <t>Izvor financiranja: 5.1.1. Pomoći  SDŽ</t>
  </si>
  <si>
    <t>4.8.1. Prihodi za posebne namjene PK</t>
  </si>
  <si>
    <t>5.1.1. Pomoći SDŽ</t>
  </si>
  <si>
    <t>5.1.1. Pomoći - tekući projekt</t>
  </si>
  <si>
    <t>1</t>
  </si>
  <si>
    <t>2</t>
  </si>
  <si>
    <t>3</t>
  </si>
  <si>
    <t>4</t>
  </si>
  <si>
    <t>5</t>
  </si>
  <si>
    <t>6</t>
  </si>
  <si>
    <t>7</t>
  </si>
  <si>
    <t>4.8.1. Prihodi za posebne najene PK</t>
  </si>
  <si>
    <t>Rashodi za nabavu proizvedene dugotrajne imovine</t>
  </si>
  <si>
    <t>Materijalni rashodi</t>
  </si>
  <si>
    <t>Rashodi za zaposlene</t>
  </si>
  <si>
    <t>Naknade građanima i kućanstvima na temelju osiguranja i druge naknade</t>
  </si>
  <si>
    <t>Financijski rashodi</t>
  </si>
  <si>
    <t>Ostali rashodi</t>
  </si>
  <si>
    <t>Prihodi od upravnih i administrativnih pristojbi, pristojbi po posebnim propisima i naknada</t>
  </si>
  <si>
    <t>Prihodi od prodaje proizvoda i robe, te pruženih usluga i prihodi od donacija</t>
  </si>
  <si>
    <t xml:space="preserve"> </t>
  </si>
  <si>
    <t>Pomoći iz inozemstva i od subjekata unutar općeg proračuna</t>
  </si>
  <si>
    <t>Izvorni plan 2024.</t>
  </si>
  <si>
    <t>Tekući plan 2024.</t>
  </si>
  <si>
    <t>Ostvareno /izvršeno 2024.</t>
  </si>
  <si>
    <t>Izvor financiranja: 1.1.2. Opći prihodi i primici - prenesena sredstva</t>
  </si>
  <si>
    <t>Izvor financiranja: 5.3.2. Pomoći EU - prenesena sredstva</t>
  </si>
  <si>
    <t>5.3.2. Pomoći EU - prenesena sredstva</t>
  </si>
  <si>
    <t>Izvor financiranja: 4.8.1. Prihodi za posebne namjene PK</t>
  </si>
  <si>
    <t>1.1.2. Opći prihodi i primici - prenesena sredstva</t>
  </si>
  <si>
    <t>Izvor financiranja: 5.3.2. Pomoći EU -  prenesena sredstva</t>
  </si>
  <si>
    <t>Izvor financiranja: 1.1.2. Opći prihodi i primici prenesena sredstva</t>
  </si>
  <si>
    <t>552,70</t>
  </si>
  <si>
    <t>495,33</t>
  </si>
  <si>
    <t>Rashodi za dodatna ulaganja u nefinancijskoj imovini</t>
  </si>
  <si>
    <t>GODIŠNJI IZVJEŠTAJ O IZVRŠENJU FINANCIJSKOG PLANA ZA 2024.</t>
  </si>
  <si>
    <t>Rezultat poslovanja  - preneseni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</si>
</sst>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1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Font="1"/>
    <xf numFmtId="0" fontId="0" fillId="0" borderId="0" xfId="0" applyAlignment="1">
      <alignment horizontal="center"/>
    </xf>
    <xf numFmtId="4" fontId="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/>
    <xf numFmtId="4" fontId="0" fillId="2" borderId="0" xfId="0" applyNumberFormat="1" applyFill="1"/>
    <xf numFmtId="4" fontId="0" fillId="2" borderId="0" xfId="0" applyNumberFormat="1" applyFill="1" applyBorder="1"/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2" fontId="0" fillId="5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4" xfId="0" applyFont="1" applyFill="1" applyBorder="1" applyAlignment="1">
      <alignment horizontal="center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" fontId="7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/>
    </xf>
    <xf numFmtId="2" fontId="7" fillId="0" borderId="1" xfId="0" applyNumberFormat="1" applyFont="1" applyBorder="1" applyAlignment="1">
      <alignment vertical="center" wrapText="1"/>
    </xf>
    <xf numFmtId="2" fontId="7" fillId="5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10" fillId="5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3" fillId="5" borderId="2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5" borderId="2" xfId="0" applyFont="1" applyFill="1" applyBorder="1" applyAlignment="1"/>
    <xf numFmtId="0" fontId="3" fillId="5" borderId="3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5" borderId="2" xfId="0" applyFont="1" applyFill="1" applyBorder="1" applyAlignment="1"/>
    <xf numFmtId="0" fontId="6" fillId="5" borderId="3" xfId="0" applyFont="1" applyFill="1" applyBorder="1" applyAlignment="1"/>
    <xf numFmtId="0" fontId="6" fillId="4" borderId="2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99FF"/>
      <color rgb="FFCCCCFF"/>
      <color rgb="FF99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tabSelected="1" topLeftCell="A19" workbookViewId="0">
      <selection activeCell="L34" sqref="L34"/>
    </sheetView>
  </sheetViews>
  <sheetFormatPr defaultRowHeight="15" x14ac:dyDescent="0.25"/>
  <cols>
    <col min="1" max="1" width="9.28515625" bestFit="1" customWidth="1"/>
    <col min="2" max="2" width="45.7109375" bestFit="1" customWidth="1"/>
    <col min="3" max="3" width="14.42578125" bestFit="1" customWidth="1"/>
    <col min="4" max="5" width="11.7109375" bestFit="1" customWidth="1"/>
    <col min="6" max="6" width="14.42578125" bestFit="1" customWidth="1"/>
    <col min="7" max="8" width="11.5703125" bestFit="1" customWidth="1"/>
    <col min="10" max="10" width="17.28515625" customWidth="1"/>
    <col min="11" max="11" width="10.7109375" customWidth="1"/>
    <col min="12" max="13" width="13.140625" customWidth="1"/>
    <col min="14" max="14" width="15.85546875" customWidth="1"/>
    <col min="15" max="15" width="14" customWidth="1"/>
    <col min="17" max="17" width="15" customWidth="1"/>
  </cols>
  <sheetData>
    <row r="1" spans="1:17" ht="29.25" customHeight="1" x14ac:dyDescent="0.25">
      <c r="A1" s="84" t="s">
        <v>38</v>
      </c>
      <c r="B1" s="85"/>
      <c r="C1" s="85"/>
      <c r="D1" s="85"/>
      <c r="E1" s="85"/>
      <c r="F1" s="85"/>
      <c r="G1" s="85"/>
      <c r="H1" s="85"/>
    </row>
    <row r="2" spans="1:17" ht="31.5" customHeight="1" x14ac:dyDescent="0.25">
      <c r="A2" s="87" t="s">
        <v>75</v>
      </c>
      <c r="B2" s="87"/>
      <c r="C2" s="87"/>
      <c r="D2" s="87"/>
      <c r="E2" s="87"/>
      <c r="F2" s="87"/>
      <c r="G2" s="87"/>
      <c r="H2" s="87"/>
    </row>
    <row r="3" spans="1:17" ht="30" x14ac:dyDescent="0.25">
      <c r="A3" s="88" t="s">
        <v>0</v>
      </c>
      <c r="B3" s="88"/>
      <c r="C3" s="30" t="s">
        <v>11</v>
      </c>
      <c r="D3" s="30" t="s">
        <v>62</v>
      </c>
      <c r="E3" s="30" t="s">
        <v>63</v>
      </c>
      <c r="F3" s="30" t="s">
        <v>64</v>
      </c>
      <c r="G3" s="30" t="s">
        <v>3</v>
      </c>
      <c r="H3" s="30" t="s">
        <v>3</v>
      </c>
    </row>
    <row r="4" spans="1:17" x14ac:dyDescent="0.25">
      <c r="A4" s="38"/>
      <c r="B4" s="31">
        <v>1</v>
      </c>
      <c r="C4" s="31">
        <v>2</v>
      </c>
      <c r="D4" s="31">
        <v>3</v>
      </c>
      <c r="E4" s="31">
        <v>4</v>
      </c>
      <c r="F4" s="31">
        <v>5</v>
      </c>
      <c r="G4" s="31">
        <v>6</v>
      </c>
      <c r="H4" s="31">
        <v>7</v>
      </c>
    </row>
    <row r="5" spans="1:17" x14ac:dyDescent="0.25">
      <c r="A5" s="32"/>
      <c r="B5" s="32" t="s">
        <v>4</v>
      </c>
      <c r="C5" s="33">
        <f>SUM(C8)</f>
        <v>1282553.6199999999</v>
      </c>
      <c r="D5" s="33">
        <f>SUM(D8)</f>
        <v>1214688</v>
      </c>
      <c r="E5" s="33">
        <f>SUM(E8)</f>
        <v>1421169.59</v>
      </c>
      <c r="F5" s="33">
        <f>SUM(F8)</f>
        <v>1569352.1699999997</v>
      </c>
      <c r="G5" s="32">
        <f t="shared" ref="G5" si="0">F5/D5*100</f>
        <v>129.1979644155536</v>
      </c>
      <c r="H5" s="32">
        <f t="shared" ref="H5" si="1">F5/E5*100</f>
        <v>110.42680486851675</v>
      </c>
    </row>
    <row r="6" spans="1:17" ht="30" x14ac:dyDescent="0.25">
      <c r="A6" s="88" t="s">
        <v>36</v>
      </c>
      <c r="B6" s="88"/>
      <c r="C6" s="30" t="s">
        <v>11</v>
      </c>
      <c r="D6" s="30" t="s">
        <v>62</v>
      </c>
      <c r="E6" s="30" t="s">
        <v>63</v>
      </c>
      <c r="F6" s="30" t="s">
        <v>64</v>
      </c>
      <c r="G6" s="30" t="s">
        <v>3</v>
      </c>
      <c r="H6" s="30" t="s">
        <v>3</v>
      </c>
      <c r="Q6" s="9"/>
    </row>
    <row r="7" spans="1:17" x14ac:dyDescent="0.25">
      <c r="A7" s="38"/>
      <c r="B7" s="31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L7" s="9"/>
      <c r="M7" s="9"/>
      <c r="N7" s="9"/>
      <c r="Q7" s="9"/>
    </row>
    <row r="8" spans="1:17" x14ac:dyDescent="0.25">
      <c r="A8" s="32"/>
      <c r="B8" s="32" t="s">
        <v>4</v>
      </c>
      <c r="C8" s="33">
        <f>(C14+C24+C30+C35+C41+C46+C51+C57+C62+C67)</f>
        <v>1282553.6199999999</v>
      </c>
      <c r="D8" s="37">
        <f>(D14+D24+D30+D35+D41+D46+D51+D57+D62)</f>
        <v>1214688</v>
      </c>
      <c r="E8" s="37">
        <f>(E14+E24+E30+E35+E41+E46+E51+E57+E62)</f>
        <v>1421169.59</v>
      </c>
      <c r="F8" s="37">
        <f>(F14+F19+F24+F30+F35+F41+F46+F51+F57+F62)</f>
        <v>1569352.1699999997</v>
      </c>
      <c r="G8" s="32">
        <f t="shared" ref="G8" si="2">F8/D8*100</f>
        <v>129.1979644155536</v>
      </c>
      <c r="H8" s="32">
        <f t="shared" ref="H8" si="3">F8/E8*100</f>
        <v>110.42680486851675</v>
      </c>
      <c r="L8" s="9"/>
      <c r="M8" s="9"/>
      <c r="N8" s="9"/>
      <c r="Q8" s="9"/>
    </row>
    <row r="9" spans="1:17" x14ac:dyDescent="0.25">
      <c r="A9" s="86" t="s">
        <v>12</v>
      </c>
      <c r="B9" s="86"/>
      <c r="C9" s="86"/>
      <c r="D9" s="86"/>
      <c r="E9" s="86"/>
      <c r="F9" s="86"/>
      <c r="G9" s="86"/>
      <c r="H9" s="86"/>
      <c r="L9" s="9"/>
      <c r="M9" s="9"/>
      <c r="N9" s="9"/>
      <c r="Q9" s="9"/>
    </row>
    <row r="10" spans="1:17" ht="30" x14ac:dyDescent="0.25">
      <c r="A10" s="19" t="s">
        <v>1</v>
      </c>
      <c r="B10" s="19" t="s">
        <v>2</v>
      </c>
      <c r="C10" s="19" t="s">
        <v>11</v>
      </c>
      <c r="D10" s="19" t="s">
        <v>62</v>
      </c>
      <c r="E10" s="19" t="s">
        <v>63</v>
      </c>
      <c r="F10" s="19" t="s">
        <v>64</v>
      </c>
      <c r="G10" s="19" t="s">
        <v>7</v>
      </c>
      <c r="H10" s="19" t="s">
        <v>8</v>
      </c>
      <c r="J10" s="29" t="s">
        <v>60</v>
      </c>
      <c r="L10" s="9"/>
      <c r="M10" s="9"/>
      <c r="N10" s="9"/>
      <c r="Q10" s="9"/>
    </row>
    <row r="11" spans="1:17" ht="15.75" x14ac:dyDescent="0.25">
      <c r="A11" s="20"/>
      <c r="B11" s="19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  <c r="J11" s="17"/>
      <c r="K11" s="8"/>
      <c r="L11" s="9"/>
      <c r="M11" s="9"/>
      <c r="N11" s="9"/>
      <c r="Q11" s="9"/>
    </row>
    <row r="12" spans="1:17" x14ac:dyDescent="0.25">
      <c r="A12" s="19">
        <v>67</v>
      </c>
      <c r="B12" s="23" t="s">
        <v>39</v>
      </c>
      <c r="C12" s="21">
        <v>11186.55</v>
      </c>
      <c r="D12" s="21">
        <v>0</v>
      </c>
      <c r="E12" s="21">
        <v>0</v>
      </c>
      <c r="F12" s="77">
        <v>15082.64</v>
      </c>
      <c r="G12" s="22" t="e">
        <f t="shared" ref="G12:G14" si="4">F12/D12*100</f>
        <v>#DIV/0!</v>
      </c>
      <c r="H12" s="22" t="e">
        <f t="shared" ref="H12:H14" si="5">F12/E12*100</f>
        <v>#DIV/0!</v>
      </c>
      <c r="J12" s="9"/>
      <c r="L12" s="9"/>
      <c r="M12" s="9"/>
      <c r="N12" s="9"/>
      <c r="O12" s="9"/>
      <c r="Q12" s="9"/>
    </row>
    <row r="13" spans="1:17" ht="30" x14ac:dyDescent="0.25">
      <c r="A13" s="19">
        <v>63</v>
      </c>
      <c r="B13" s="23" t="s">
        <v>61</v>
      </c>
      <c r="C13" s="21">
        <v>0</v>
      </c>
      <c r="D13" s="21">
        <v>0</v>
      </c>
      <c r="E13" s="21">
        <v>0</v>
      </c>
      <c r="F13" s="21">
        <v>0</v>
      </c>
      <c r="G13" s="22" t="e">
        <f t="shared" si="4"/>
        <v>#DIV/0!</v>
      </c>
      <c r="H13" s="22" t="e">
        <f t="shared" si="5"/>
        <v>#DIV/0!</v>
      </c>
      <c r="J13" s="9"/>
      <c r="L13" s="9"/>
      <c r="M13" s="9"/>
      <c r="N13" s="9"/>
      <c r="O13" s="9"/>
      <c r="Q13" s="9"/>
    </row>
    <row r="14" spans="1:17" x14ac:dyDescent="0.25">
      <c r="A14" s="23"/>
      <c r="B14" s="23" t="s">
        <v>4</v>
      </c>
      <c r="C14" s="34">
        <f>SUM(C12:C13)</f>
        <v>11186.55</v>
      </c>
      <c r="D14" s="34">
        <f>SUM(D12:D13)</f>
        <v>0</v>
      </c>
      <c r="E14" s="34">
        <f>SUM(E12:E13)</f>
        <v>0</v>
      </c>
      <c r="F14" s="34">
        <f>SUM(F12:F13)</f>
        <v>15082.64</v>
      </c>
      <c r="G14" s="35" t="e">
        <f t="shared" si="4"/>
        <v>#DIV/0!</v>
      </c>
      <c r="H14" s="35" t="e">
        <f t="shared" si="5"/>
        <v>#DIV/0!</v>
      </c>
      <c r="J14" s="9"/>
      <c r="L14" s="9"/>
      <c r="M14" s="9"/>
      <c r="N14" s="9"/>
      <c r="O14" s="9"/>
      <c r="Q14" s="9"/>
    </row>
    <row r="15" spans="1:17" x14ac:dyDescent="0.25">
      <c r="A15" s="86" t="s">
        <v>71</v>
      </c>
      <c r="B15" s="86"/>
      <c r="C15" s="86"/>
      <c r="D15" s="86"/>
      <c r="E15" s="86"/>
      <c r="F15" s="86"/>
      <c r="G15" s="86"/>
      <c r="H15" s="86"/>
      <c r="J15" s="9"/>
      <c r="L15" s="9"/>
      <c r="M15" s="9"/>
      <c r="N15" s="9"/>
      <c r="O15" s="9"/>
      <c r="Q15" s="9"/>
    </row>
    <row r="16" spans="1:17" ht="30" x14ac:dyDescent="0.25">
      <c r="A16" s="19" t="s">
        <v>1</v>
      </c>
      <c r="B16" s="19" t="s">
        <v>2</v>
      </c>
      <c r="C16" s="19" t="s">
        <v>11</v>
      </c>
      <c r="D16" s="19" t="s">
        <v>62</v>
      </c>
      <c r="E16" s="19" t="s">
        <v>63</v>
      </c>
      <c r="F16" s="19" t="s">
        <v>64</v>
      </c>
      <c r="G16" s="19" t="s">
        <v>7</v>
      </c>
      <c r="H16" s="19" t="s">
        <v>8</v>
      </c>
      <c r="J16" s="9"/>
      <c r="L16" s="9"/>
      <c r="M16" s="9"/>
      <c r="N16" s="9"/>
      <c r="O16" s="9"/>
      <c r="Q16" s="9"/>
    </row>
    <row r="17" spans="1:20" x14ac:dyDescent="0.25">
      <c r="A17" s="19"/>
      <c r="B17" s="19">
        <v>1</v>
      </c>
      <c r="C17" s="19">
        <v>2</v>
      </c>
      <c r="D17" s="19">
        <v>3</v>
      </c>
      <c r="E17" s="19">
        <v>4</v>
      </c>
      <c r="F17" s="19">
        <v>5</v>
      </c>
      <c r="G17" s="19">
        <v>6</v>
      </c>
      <c r="H17" s="19">
        <v>7</v>
      </c>
      <c r="J17" s="9"/>
      <c r="L17" s="9"/>
      <c r="M17" s="9"/>
      <c r="N17" s="9"/>
      <c r="O17" s="9"/>
      <c r="Q17" s="9"/>
    </row>
    <row r="18" spans="1:20" x14ac:dyDescent="0.25">
      <c r="A18" s="19">
        <v>67</v>
      </c>
      <c r="B18" s="27" t="s">
        <v>39</v>
      </c>
      <c r="C18" s="28">
        <v>0</v>
      </c>
      <c r="D18" s="28">
        <v>0</v>
      </c>
      <c r="E18" s="28">
        <v>654.61</v>
      </c>
      <c r="F18" s="78">
        <v>654.61</v>
      </c>
      <c r="G18" s="22" t="e">
        <f t="shared" ref="G18:G19" si="6">F18/D18*100</f>
        <v>#DIV/0!</v>
      </c>
      <c r="H18" s="22">
        <f t="shared" ref="H18:H19" si="7">F18/E18*100</f>
        <v>100</v>
      </c>
      <c r="J18" s="9"/>
      <c r="L18" s="9"/>
      <c r="M18" s="9"/>
      <c r="N18" s="9"/>
      <c r="O18" s="9"/>
      <c r="Q18" s="9"/>
    </row>
    <row r="19" spans="1:20" x14ac:dyDescent="0.25">
      <c r="A19" s="23"/>
      <c r="B19" s="23" t="s">
        <v>4</v>
      </c>
      <c r="C19" s="34">
        <f>SUM(C18:C18)</f>
        <v>0</v>
      </c>
      <c r="D19" s="34">
        <f>SUM(D18:D18)</f>
        <v>0</v>
      </c>
      <c r="E19" s="34">
        <f>SUM(E18:E18)</f>
        <v>654.61</v>
      </c>
      <c r="F19" s="34">
        <f>SUM(F18:F18)</f>
        <v>654.61</v>
      </c>
      <c r="G19" s="35" t="e">
        <f t="shared" si="6"/>
        <v>#DIV/0!</v>
      </c>
      <c r="H19" s="35">
        <f t="shared" si="7"/>
        <v>100</v>
      </c>
      <c r="J19" s="9"/>
      <c r="L19" s="9"/>
      <c r="M19" s="9"/>
      <c r="N19" s="9"/>
      <c r="O19" s="9"/>
      <c r="Q19" s="9"/>
    </row>
    <row r="20" spans="1:20" x14ac:dyDescent="0.25">
      <c r="A20" s="86" t="s">
        <v>14</v>
      </c>
      <c r="B20" s="86"/>
      <c r="C20" s="86"/>
      <c r="D20" s="86"/>
      <c r="E20" s="86"/>
      <c r="F20" s="86"/>
      <c r="G20" s="86"/>
      <c r="H20" s="86"/>
      <c r="J20" s="9"/>
      <c r="L20" s="9"/>
      <c r="M20" s="9"/>
      <c r="N20" s="9"/>
      <c r="O20" s="9"/>
      <c r="Q20" s="9"/>
    </row>
    <row r="21" spans="1:20" ht="30" x14ac:dyDescent="0.25">
      <c r="A21" s="19" t="s">
        <v>1</v>
      </c>
      <c r="B21" s="19" t="s">
        <v>2</v>
      </c>
      <c r="C21" s="19" t="s">
        <v>11</v>
      </c>
      <c r="D21" s="19" t="s">
        <v>62</v>
      </c>
      <c r="E21" s="19" t="s">
        <v>63</v>
      </c>
      <c r="F21" s="19" t="s">
        <v>64</v>
      </c>
      <c r="G21" s="19" t="s">
        <v>7</v>
      </c>
      <c r="H21" s="19" t="s">
        <v>8</v>
      </c>
      <c r="J21" s="9"/>
      <c r="L21" s="9"/>
      <c r="M21" s="9"/>
      <c r="N21" s="9"/>
    </row>
    <row r="22" spans="1:20" ht="15.75" x14ac:dyDescent="0.25">
      <c r="A22" s="19"/>
      <c r="B22" s="19">
        <v>1</v>
      </c>
      <c r="C22" s="19">
        <v>2</v>
      </c>
      <c r="D22" s="19">
        <v>3</v>
      </c>
      <c r="E22" s="19">
        <v>4</v>
      </c>
      <c r="F22" s="19">
        <v>5</v>
      </c>
      <c r="G22" s="19">
        <v>6</v>
      </c>
      <c r="H22" s="19">
        <v>7</v>
      </c>
      <c r="J22" s="17"/>
      <c r="L22" s="9"/>
      <c r="M22" s="9"/>
      <c r="N22" s="9"/>
      <c r="O22" s="9"/>
      <c r="P22" s="9"/>
      <c r="Q22" s="9"/>
      <c r="R22" s="9"/>
      <c r="S22" s="9"/>
      <c r="T22" s="9"/>
    </row>
    <row r="23" spans="1:20" x14ac:dyDescent="0.25">
      <c r="A23" s="19">
        <v>67</v>
      </c>
      <c r="B23" s="27" t="s">
        <v>39</v>
      </c>
      <c r="C23" s="28">
        <v>84202.89</v>
      </c>
      <c r="D23" s="28">
        <v>0</v>
      </c>
      <c r="E23" s="28">
        <v>0</v>
      </c>
      <c r="F23" s="78">
        <v>71721.850000000006</v>
      </c>
      <c r="G23" s="22" t="e">
        <f t="shared" ref="G23:G24" si="8">F23/D23*100</f>
        <v>#DIV/0!</v>
      </c>
      <c r="H23" s="22" t="e">
        <f t="shared" ref="H23:H24" si="9">F23/E23*100</f>
        <v>#DIV/0!</v>
      </c>
      <c r="J23" s="9"/>
      <c r="L23" s="9"/>
      <c r="M23" s="9"/>
      <c r="N23" s="9"/>
      <c r="O23" s="9"/>
      <c r="P23" s="9"/>
      <c r="Q23" s="9"/>
      <c r="R23" s="9"/>
      <c r="S23" s="9"/>
      <c r="T23" s="9"/>
    </row>
    <row r="24" spans="1:20" x14ac:dyDescent="0.25">
      <c r="A24" s="23"/>
      <c r="B24" s="23" t="s">
        <v>4</v>
      </c>
      <c r="C24" s="34">
        <f>SUM(C23:C23)</f>
        <v>84202.89</v>
      </c>
      <c r="D24" s="34">
        <f>SUM(D23:D23)</f>
        <v>0</v>
      </c>
      <c r="E24" s="34">
        <f>SUM(E23:E23)</f>
        <v>0</v>
      </c>
      <c r="F24" s="34">
        <f>SUM(F23:F23)</f>
        <v>71721.850000000006</v>
      </c>
      <c r="G24" s="35" t="e">
        <f t="shared" si="8"/>
        <v>#DIV/0!</v>
      </c>
      <c r="H24" s="35" t="e">
        <f t="shared" si="9"/>
        <v>#DIV/0!</v>
      </c>
      <c r="J24" s="9"/>
      <c r="L24" s="9"/>
      <c r="M24" s="9"/>
      <c r="N24" s="9"/>
      <c r="O24" s="9"/>
      <c r="P24" s="9"/>
      <c r="Q24" s="9"/>
      <c r="R24" s="9"/>
      <c r="S24" s="9"/>
      <c r="T24" s="9"/>
    </row>
    <row r="25" spans="1:20" x14ac:dyDescent="0.25">
      <c r="A25" s="86" t="s">
        <v>15</v>
      </c>
      <c r="B25" s="86"/>
      <c r="C25" s="86"/>
      <c r="D25" s="86"/>
      <c r="E25" s="86"/>
      <c r="F25" s="86"/>
      <c r="G25" s="86"/>
      <c r="H25" s="86"/>
      <c r="J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 x14ac:dyDescent="0.25">
      <c r="A26" s="19" t="s">
        <v>1</v>
      </c>
      <c r="B26" s="19" t="s">
        <v>2</v>
      </c>
      <c r="C26" s="19" t="s">
        <v>11</v>
      </c>
      <c r="D26" s="19" t="s">
        <v>62</v>
      </c>
      <c r="E26" s="19" t="s">
        <v>63</v>
      </c>
      <c r="F26" s="19" t="s">
        <v>64</v>
      </c>
      <c r="G26" s="19" t="s">
        <v>7</v>
      </c>
      <c r="H26" s="19" t="s">
        <v>8</v>
      </c>
      <c r="J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x14ac:dyDescent="0.25">
      <c r="A27" s="19"/>
      <c r="B27" s="19">
        <v>1</v>
      </c>
      <c r="C27" s="19">
        <v>2</v>
      </c>
      <c r="D27" s="19">
        <v>3</v>
      </c>
      <c r="E27" s="19">
        <v>4</v>
      </c>
      <c r="F27" s="19">
        <v>5</v>
      </c>
      <c r="G27" s="19">
        <v>6</v>
      </c>
      <c r="H27" s="19">
        <v>7</v>
      </c>
      <c r="J27" s="16"/>
      <c r="L27" s="9"/>
      <c r="M27" s="9"/>
      <c r="N27" s="9"/>
      <c r="O27" s="9"/>
      <c r="P27" s="9"/>
      <c r="Q27" s="9"/>
      <c r="R27" s="9"/>
      <c r="S27" s="9"/>
      <c r="T27" s="9"/>
    </row>
    <row r="28" spans="1:20" ht="30" x14ac:dyDescent="0.25">
      <c r="A28" s="19">
        <v>66</v>
      </c>
      <c r="B28" s="23" t="s">
        <v>59</v>
      </c>
      <c r="C28" s="28">
        <v>0</v>
      </c>
      <c r="D28" s="28">
        <v>665</v>
      </c>
      <c r="E28" s="28">
        <v>665</v>
      </c>
      <c r="F28" s="28">
        <v>0</v>
      </c>
      <c r="G28" s="19">
        <f>F28/D28*100</f>
        <v>0</v>
      </c>
      <c r="H28" s="19">
        <f>F28/E28*100</f>
        <v>0</v>
      </c>
      <c r="J28" t="s">
        <v>60</v>
      </c>
      <c r="L28" s="9"/>
      <c r="M28" s="9"/>
      <c r="N28" s="9"/>
      <c r="O28" s="9"/>
      <c r="P28" s="9"/>
      <c r="Q28" s="9"/>
      <c r="R28" s="9"/>
      <c r="S28" s="9"/>
      <c r="T28" s="9"/>
    </row>
    <row r="29" spans="1:20" x14ac:dyDescent="0.25">
      <c r="A29" s="19">
        <v>64</v>
      </c>
      <c r="B29" s="23" t="s">
        <v>13</v>
      </c>
      <c r="C29" s="21">
        <v>0.43</v>
      </c>
      <c r="D29" s="21">
        <v>2.65</v>
      </c>
      <c r="E29" s="21">
        <v>2.65</v>
      </c>
      <c r="F29" s="78">
        <v>1.2</v>
      </c>
      <c r="G29" s="22">
        <f t="shared" ref="G29:G30" si="10">F29/D29*100</f>
        <v>45.283018867924532</v>
      </c>
      <c r="H29" s="22">
        <f t="shared" ref="H29:H30" si="11">F29/E29*100</f>
        <v>45.283018867924532</v>
      </c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5">
      <c r="A30" s="23"/>
      <c r="B30" s="23" t="s">
        <v>4</v>
      </c>
      <c r="C30" s="34">
        <f>SUM(C28:C29)</f>
        <v>0.43</v>
      </c>
      <c r="D30" s="34">
        <f>SUM(D28:D29)</f>
        <v>667.65</v>
      </c>
      <c r="E30" s="34">
        <f>SUM(E28+E29)</f>
        <v>667.65</v>
      </c>
      <c r="F30" s="34">
        <f>SUM(F28:F29)</f>
        <v>1.2</v>
      </c>
      <c r="G30" s="35">
        <f t="shared" si="10"/>
        <v>0.17973489103572229</v>
      </c>
      <c r="H30" s="35">
        <f t="shared" si="11"/>
        <v>0.17973489103572229</v>
      </c>
      <c r="L30" s="9"/>
      <c r="M30" s="9"/>
      <c r="N30" s="9"/>
      <c r="O30" s="9"/>
      <c r="P30" s="9"/>
      <c r="Q30" s="9"/>
      <c r="R30" s="9"/>
      <c r="S30" s="9"/>
      <c r="T30" s="9"/>
    </row>
    <row r="31" spans="1:20" x14ac:dyDescent="0.25">
      <c r="A31" s="86" t="s">
        <v>16</v>
      </c>
      <c r="B31" s="86"/>
      <c r="C31" s="86"/>
      <c r="D31" s="86"/>
      <c r="E31" s="86"/>
      <c r="F31" s="86"/>
      <c r="G31" s="86"/>
      <c r="H31" s="86"/>
      <c r="L31" s="9"/>
      <c r="M31" s="9"/>
      <c r="N31" s="9"/>
      <c r="O31" s="9"/>
      <c r="P31" s="9"/>
      <c r="Q31" s="9"/>
      <c r="R31" s="9"/>
      <c r="S31" s="9"/>
      <c r="T31" s="9"/>
    </row>
    <row r="32" spans="1:20" ht="30" x14ac:dyDescent="0.25">
      <c r="A32" s="19" t="s">
        <v>1</v>
      </c>
      <c r="B32" s="19" t="s">
        <v>2</v>
      </c>
      <c r="C32" s="19" t="s">
        <v>11</v>
      </c>
      <c r="D32" s="19" t="s">
        <v>62</v>
      </c>
      <c r="E32" s="19" t="s">
        <v>63</v>
      </c>
      <c r="F32" s="19" t="s">
        <v>64</v>
      </c>
      <c r="G32" s="19" t="s">
        <v>7</v>
      </c>
      <c r="H32" s="19" t="s">
        <v>8</v>
      </c>
      <c r="L32" s="9"/>
      <c r="M32" s="9"/>
      <c r="N32" s="9"/>
      <c r="O32" s="9"/>
      <c r="P32" s="9"/>
      <c r="Q32" s="9"/>
      <c r="R32" s="9"/>
      <c r="S32" s="9"/>
      <c r="T32" s="9"/>
    </row>
    <row r="33" spans="1:20" ht="15.75" x14ac:dyDescent="0.25">
      <c r="A33" s="20"/>
      <c r="B33" s="19">
        <v>1</v>
      </c>
      <c r="C33" s="19">
        <v>2</v>
      </c>
      <c r="D33" s="19">
        <v>3</v>
      </c>
      <c r="E33" s="19">
        <v>4</v>
      </c>
      <c r="F33" s="19">
        <v>5</v>
      </c>
      <c r="G33" s="19">
        <v>6</v>
      </c>
      <c r="H33" s="19">
        <v>7</v>
      </c>
      <c r="J33" s="16"/>
      <c r="L33" s="9"/>
      <c r="M33" s="9"/>
      <c r="N33" s="9"/>
      <c r="O33" s="9"/>
      <c r="P33" s="9"/>
      <c r="Q33" s="9"/>
      <c r="R33" s="9"/>
      <c r="S33" s="9"/>
      <c r="T33" s="9"/>
    </row>
    <row r="34" spans="1:20" ht="30" x14ac:dyDescent="0.25">
      <c r="A34" s="19">
        <v>63</v>
      </c>
      <c r="B34" s="23" t="s">
        <v>61</v>
      </c>
      <c r="C34" s="21">
        <v>12911.62</v>
      </c>
      <c r="D34" s="21">
        <v>0</v>
      </c>
      <c r="E34" s="21">
        <v>0</v>
      </c>
      <c r="F34" s="77">
        <v>7793.57</v>
      </c>
      <c r="G34" s="22" t="e">
        <f t="shared" ref="G34:G35" si="12">F34/D34*100</f>
        <v>#DIV/0!</v>
      </c>
      <c r="H34" s="22" t="e">
        <f t="shared" ref="H34:H35" si="13">F34/E34*100</f>
        <v>#DIV/0!</v>
      </c>
      <c r="L34" s="9"/>
      <c r="M34" s="9"/>
      <c r="N34" s="9"/>
      <c r="O34" s="9"/>
      <c r="P34" s="9"/>
      <c r="Q34" s="9"/>
      <c r="R34" s="9"/>
      <c r="S34" s="9"/>
      <c r="T34" s="9"/>
    </row>
    <row r="35" spans="1:20" x14ac:dyDescent="0.25">
      <c r="A35" s="23"/>
      <c r="B35" s="23" t="s">
        <v>10</v>
      </c>
      <c r="C35" s="34">
        <f>SUM(C34:C34)</f>
        <v>12911.62</v>
      </c>
      <c r="D35" s="34">
        <f>SUM(D34:D34)</f>
        <v>0</v>
      </c>
      <c r="E35" s="34">
        <f>SUM(E34:E34)</f>
        <v>0</v>
      </c>
      <c r="F35" s="34">
        <f>SUM(F34:F34)</f>
        <v>7793.57</v>
      </c>
      <c r="G35" s="35" t="e">
        <f t="shared" si="12"/>
        <v>#DIV/0!</v>
      </c>
      <c r="H35" s="35" t="e">
        <f t="shared" si="13"/>
        <v>#DIV/0!</v>
      </c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25">
      <c r="A36" s="86" t="s">
        <v>17</v>
      </c>
      <c r="B36" s="86"/>
      <c r="C36" s="86"/>
      <c r="D36" s="86"/>
      <c r="E36" s="86"/>
      <c r="F36" s="86"/>
      <c r="G36" s="86"/>
      <c r="H36" s="86"/>
      <c r="L36" s="9"/>
    </row>
    <row r="37" spans="1:20" ht="30" x14ac:dyDescent="0.25">
      <c r="A37" s="19" t="s">
        <v>1</v>
      </c>
      <c r="B37" s="19" t="s">
        <v>2</v>
      </c>
      <c r="C37" s="19" t="s">
        <v>11</v>
      </c>
      <c r="D37" s="19" t="s">
        <v>62</v>
      </c>
      <c r="E37" s="19" t="s">
        <v>63</v>
      </c>
      <c r="F37" s="19" t="s">
        <v>64</v>
      </c>
      <c r="G37" s="19" t="s">
        <v>7</v>
      </c>
      <c r="H37" s="19" t="s">
        <v>8</v>
      </c>
      <c r="L37" s="9"/>
    </row>
    <row r="38" spans="1:20" x14ac:dyDescent="0.25">
      <c r="A38" s="20"/>
      <c r="B38" s="19">
        <v>1</v>
      </c>
      <c r="C38" s="19">
        <v>2</v>
      </c>
      <c r="D38" s="19">
        <v>3</v>
      </c>
      <c r="E38" s="19">
        <v>4</v>
      </c>
      <c r="F38" s="19">
        <v>5</v>
      </c>
      <c r="G38" s="19">
        <v>6</v>
      </c>
      <c r="H38" s="19">
        <v>7</v>
      </c>
    </row>
    <row r="39" spans="1:20" x14ac:dyDescent="0.25">
      <c r="A39" s="19">
        <v>92</v>
      </c>
      <c r="B39" s="27" t="s">
        <v>76</v>
      </c>
      <c r="C39" s="28">
        <v>0</v>
      </c>
      <c r="D39" s="28">
        <v>0</v>
      </c>
      <c r="E39" s="28">
        <v>9476.44</v>
      </c>
      <c r="F39" s="28">
        <v>9476.44</v>
      </c>
      <c r="G39" s="110" t="e">
        <f t="shared" ref="G39:G41" si="14">F39/D39*100</f>
        <v>#DIV/0!</v>
      </c>
      <c r="H39" s="110">
        <f t="shared" ref="H39:H41" si="15">F39/E39*100</f>
        <v>100</v>
      </c>
      <c r="I39" s="111"/>
    </row>
    <row r="40" spans="1:20" ht="30" x14ac:dyDescent="0.25">
      <c r="A40" s="19">
        <v>63</v>
      </c>
      <c r="B40" s="23" t="s">
        <v>61</v>
      </c>
      <c r="C40" s="21">
        <v>1174252.1299999999</v>
      </c>
      <c r="D40" s="21">
        <v>1213967.25</v>
      </c>
      <c r="E40" s="21">
        <v>1404659.61</v>
      </c>
      <c r="F40" s="77">
        <v>1456645.91</v>
      </c>
      <c r="G40" s="22">
        <f t="shared" si="14"/>
        <v>119.99054422596656</v>
      </c>
      <c r="H40" s="22">
        <f t="shared" si="15"/>
        <v>103.70098916704808</v>
      </c>
      <c r="J40" s="9"/>
    </row>
    <row r="41" spans="1:20" x14ac:dyDescent="0.25">
      <c r="A41" s="23"/>
      <c r="B41" s="23" t="s">
        <v>4</v>
      </c>
      <c r="C41" s="34">
        <f>SUM(C39:C40)</f>
        <v>1174252.1299999999</v>
      </c>
      <c r="D41" s="34">
        <f>SUM(D39:D40)</f>
        <v>1213967.25</v>
      </c>
      <c r="E41" s="34">
        <f>SUM(E39:E40)</f>
        <v>1414136.05</v>
      </c>
      <c r="F41" s="34">
        <f>SUM(F39:F40)</f>
        <v>1466122.3499999999</v>
      </c>
      <c r="G41" s="35">
        <f t="shared" si="14"/>
        <v>120.7711616602507</v>
      </c>
      <c r="H41" s="35">
        <f t="shared" si="15"/>
        <v>103.67618801599745</v>
      </c>
      <c r="J41" s="9"/>
    </row>
    <row r="42" spans="1:20" x14ac:dyDescent="0.25">
      <c r="A42" s="86" t="s">
        <v>18</v>
      </c>
      <c r="B42" s="86"/>
      <c r="C42" s="86"/>
      <c r="D42" s="86"/>
      <c r="E42" s="86"/>
      <c r="F42" s="86"/>
      <c r="G42" s="86"/>
      <c r="H42" s="86"/>
    </row>
    <row r="43" spans="1:20" ht="30" x14ac:dyDescent="0.25">
      <c r="A43" s="19" t="s">
        <v>1</v>
      </c>
      <c r="B43" s="19" t="s">
        <v>2</v>
      </c>
      <c r="C43" s="19" t="s">
        <v>11</v>
      </c>
      <c r="D43" s="19" t="s">
        <v>62</v>
      </c>
      <c r="E43" s="19" t="s">
        <v>63</v>
      </c>
      <c r="F43" s="19" t="s">
        <v>64</v>
      </c>
      <c r="G43" s="19" t="s">
        <v>7</v>
      </c>
      <c r="H43" s="19" t="s">
        <v>8</v>
      </c>
    </row>
    <row r="44" spans="1:20" x14ac:dyDescent="0.25">
      <c r="A44" s="20"/>
      <c r="B44" s="19">
        <v>1</v>
      </c>
      <c r="C44" s="19">
        <v>2</v>
      </c>
      <c r="D44" s="19">
        <v>3</v>
      </c>
      <c r="E44" s="19">
        <v>4</v>
      </c>
      <c r="F44" s="19">
        <v>5</v>
      </c>
      <c r="G44" s="19">
        <v>6</v>
      </c>
      <c r="H44" s="19">
        <v>7</v>
      </c>
    </row>
    <row r="45" spans="1:20" ht="30" x14ac:dyDescent="0.25">
      <c r="A45" s="19">
        <v>66</v>
      </c>
      <c r="B45" s="23" t="s">
        <v>59</v>
      </c>
      <c r="C45" s="21">
        <v>0</v>
      </c>
      <c r="D45" s="21">
        <v>53.1</v>
      </c>
      <c r="E45" s="21">
        <v>53.1</v>
      </c>
      <c r="F45" s="77">
        <v>1000</v>
      </c>
      <c r="G45" s="22">
        <f t="shared" ref="G45:G46" si="16">F45/D45*100</f>
        <v>1883.2391713747647</v>
      </c>
      <c r="H45" s="22">
        <f t="shared" ref="H45:H46" si="17">F45/E45*100</f>
        <v>1883.2391713747647</v>
      </c>
    </row>
    <row r="46" spans="1:20" x14ac:dyDescent="0.25">
      <c r="A46" s="23"/>
      <c r="B46" s="23" t="s">
        <v>4</v>
      </c>
      <c r="C46" s="34">
        <f>SUM(C45:C45)</f>
        <v>0</v>
      </c>
      <c r="D46" s="34">
        <f>SUM(D45:D45)</f>
        <v>53.1</v>
      </c>
      <c r="E46" s="34">
        <f>SUM(E45:E45)</f>
        <v>53.1</v>
      </c>
      <c r="F46" s="34">
        <f>SUM(F45)</f>
        <v>1000</v>
      </c>
      <c r="G46" s="35">
        <f t="shared" si="16"/>
        <v>1883.2391713747647</v>
      </c>
      <c r="H46" s="35">
        <f t="shared" si="17"/>
        <v>1883.2391713747647</v>
      </c>
    </row>
    <row r="47" spans="1:20" x14ac:dyDescent="0.25">
      <c r="A47" s="86" t="s">
        <v>35</v>
      </c>
      <c r="B47" s="86"/>
      <c r="C47" s="86"/>
      <c r="D47" s="86"/>
      <c r="E47" s="86"/>
      <c r="F47" s="86"/>
      <c r="G47" s="86"/>
      <c r="H47" s="86"/>
    </row>
    <row r="48" spans="1:20" ht="30" x14ac:dyDescent="0.25">
      <c r="A48" s="19" t="s">
        <v>1</v>
      </c>
      <c r="B48" s="19" t="s">
        <v>2</v>
      </c>
      <c r="C48" s="19" t="s">
        <v>11</v>
      </c>
      <c r="D48" s="19" t="s">
        <v>62</v>
      </c>
      <c r="E48" s="19" t="s">
        <v>63</v>
      </c>
      <c r="F48" s="19" t="s">
        <v>64</v>
      </c>
      <c r="G48" s="19" t="s">
        <v>7</v>
      </c>
      <c r="H48" s="19" t="s">
        <v>8</v>
      </c>
    </row>
    <row r="49" spans="1:8" x14ac:dyDescent="0.25">
      <c r="A49" s="20"/>
      <c r="B49" s="19">
        <v>1</v>
      </c>
      <c r="C49" s="19">
        <v>2</v>
      </c>
      <c r="D49" s="19">
        <v>3</v>
      </c>
      <c r="E49" s="19">
        <v>4</v>
      </c>
      <c r="F49" s="19">
        <v>5</v>
      </c>
      <c r="G49" s="19">
        <v>6</v>
      </c>
      <c r="H49" s="19">
        <v>7</v>
      </c>
    </row>
    <row r="50" spans="1:8" ht="30" x14ac:dyDescent="0.25">
      <c r="A50" s="19">
        <v>65</v>
      </c>
      <c r="B50" s="23" t="s">
        <v>58</v>
      </c>
      <c r="C50" s="21">
        <v>0</v>
      </c>
      <c r="D50" s="21">
        <v>0</v>
      </c>
      <c r="E50" s="21">
        <v>0</v>
      </c>
      <c r="F50" s="21">
        <v>0</v>
      </c>
      <c r="G50" s="22" t="e">
        <f t="shared" ref="G50:G51" si="18">F50/D50*100</f>
        <v>#DIV/0!</v>
      </c>
      <c r="H50" s="22" t="e">
        <f t="shared" ref="H50:H51" si="19">F50/E50*100</f>
        <v>#DIV/0!</v>
      </c>
    </row>
    <row r="51" spans="1:8" x14ac:dyDescent="0.25">
      <c r="A51" s="23"/>
      <c r="B51" s="23" t="s">
        <v>4</v>
      </c>
      <c r="C51" s="34">
        <f>SUM(C50:C50)</f>
        <v>0</v>
      </c>
      <c r="D51" s="34">
        <f>SUM(D50:D50)</f>
        <v>0</v>
      </c>
      <c r="E51" s="34">
        <f>SUM(E50:E50)</f>
        <v>0</v>
      </c>
      <c r="F51" s="34">
        <f>SUM(F50:F50)</f>
        <v>0</v>
      </c>
      <c r="G51" s="35" t="e">
        <f t="shared" si="18"/>
        <v>#DIV/0!</v>
      </c>
      <c r="H51" s="35" t="e">
        <f t="shared" si="19"/>
        <v>#DIV/0!</v>
      </c>
    </row>
    <row r="52" spans="1:8" x14ac:dyDescent="0.25">
      <c r="A52" s="86" t="s">
        <v>40</v>
      </c>
      <c r="B52" s="86"/>
      <c r="C52" s="86"/>
      <c r="D52" s="86"/>
      <c r="E52" s="86"/>
      <c r="F52" s="86"/>
      <c r="G52" s="86"/>
      <c r="H52" s="86"/>
    </row>
    <row r="53" spans="1:8" ht="30" x14ac:dyDescent="0.25">
      <c r="A53" s="19" t="s">
        <v>1</v>
      </c>
      <c r="B53" s="19" t="s">
        <v>2</v>
      </c>
      <c r="C53" s="19" t="s">
        <v>11</v>
      </c>
      <c r="D53" s="19" t="s">
        <v>62</v>
      </c>
      <c r="E53" s="19" t="s">
        <v>63</v>
      </c>
      <c r="F53" s="19" t="s">
        <v>64</v>
      </c>
      <c r="G53" s="19" t="s">
        <v>7</v>
      </c>
      <c r="H53" s="19" t="s">
        <v>8</v>
      </c>
    </row>
    <row r="54" spans="1:8" x14ac:dyDescent="0.25">
      <c r="A54" s="20"/>
      <c r="B54" s="19">
        <v>1</v>
      </c>
      <c r="C54" s="19">
        <v>2</v>
      </c>
      <c r="D54" s="19">
        <v>3</v>
      </c>
      <c r="E54" s="19">
        <v>4</v>
      </c>
      <c r="F54" s="19">
        <v>5</v>
      </c>
      <c r="G54" s="19">
        <v>6</v>
      </c>
      <c r="H54" s="19">
        <v>7</v>
      </c>
    </row>
    <row r="55" spans="1:8" ht="30" x14ac:dyDescent="0.25">
      <c r="A55" s="19">
        <v>63</v>
      </c>
      <c r="B55" s="23" t="s">
        <v>61</v>
      </c>
      <c r="C55" s="28">
        <v>0</v>
      </c>
      <c r="D55" s="28">
        <v>0</v>
      </c>
      <c r="E55" s="28">
        <v>0</v>
      </c>
      <c r="F55" s="28">
        <v>507.16</v>
      </c>
      <c r="G55" s="19" t="e">
        <f>F55/D55*100</f>
        <v>#DIV/0!</v>
      </c>
      <c r="H55" s="19" t="e">
        <f>F55/E55*100</f>
        <v>#DIV/0!</v>
      </c>
    </row>
    <row r="56" spans="1:8" x14ac:dyDescent="0.25">
      <c r="A56" s="19">
        <v>67</v>
      </c>
      <c r="B56" s="23" t="s">
        <v>39</v>
      </c>
      <c r="C56" s="21">
        <v>0</v>
      </c>
      <c r="D56" s="21">
        <v>0</v>
      </c>
      <c r="E56" s="21">
        <v>0</v>
      </c>
      <c r="F56" s="21">
        <v>156</v>
      </c>
      <c r="G56" s="22" t="e">
        <f t="shared" ref="G56:G57" si="20">F56/D56*100</f>
        <v>#DIV/0!</v>
      </c>
      <c r="H56" s="22" t="e">
        <f t="shared" ref="H56:H57" si="21">F56/E56*100</f>
        <v>#DIV/0!</v>
      </c>
    </row>
    <row r="57" spans="1:8" x14ac:dyDescent="0.25">
      <c r="A57" s="23"/>
      <c r="B57" s="23" t="s">
        <v>4</v>
      </c>
      <c r="C57" s="34">
        <f>C55+C56</f>
        <v>0</v>
      </c>
      <c r="D57" s="34">
        <f>D55+D56</f>
        <v>0</v>
      </c>
      <c r="E57" s="34">
        <f>E55+E56</f>
        <v>0</v>
      </c>
      <c r="F57" s="34">
        <f>F55+F56</f>
        <v>663.16000000000008</v>
      </c>
      <c r="G57" s="35" t="e">
        <f t="shared" si="20"/>
        <v>#DIV/0!</v>
      </c>
      <c r="H57" s="35" t="e">
        <f t="shared" si="21"/>
        <v>#DIV/0!</v>
      </c>
    </row>
    <row r="58" spans="1:8" ht="15" customHeight="1" x14ac:dyDescent="0.25">
      <c r="A58" s="81" t="s">
        <v>70</v>
      </c>
      <c r="B58" s="82"/>
      <c r="C58" s="82"/>
      <c r="D58" s="82"/>
      <c r="E58" s="82"/>
      <c r="F58" s="82"/>
      <c r="G58" s="82"/>
      <c r="H58" s="83"/>
    </row>
    <row r="59" spans="1:8" ht="30" x14ac:dyDescent="0.25">
      <c r="A59" s="19" t="s">
        <v>1</v>
      </c>
      <c r="B59" s="19" t="s">
        <v>2</v>
      </c>
      <c r="C59" s="19" t="s">
        <v>11</v>
      </c>
      <c r="D59" s="19" t="s">
        <v>62</v>
      </c>
      <c r="E59" s="19" t="s">
        <v>63</v>
      </c>
      <c r="F59" s="19" t="s">
        <v>64</v>
      </c>
      <c r="G59" s="19" t="s">
        <v>7</v>
      </c>
      <c r="H59" s="19" t="s">
        <v>8</v>
      </c>
    </row>
    <row r="60" spans="1:8" x14ac:dyDescent="0.25">
      <c r="A60" s="20"/>
      <c r="B60" s="19">
        <v>1</v>
      </c>
      <c r="C60" s="19">
        <v>2</v>
      </c>
      <c r="D60" s="19">
        <v>3</v>
      </c>
      <c r="E60" s="19">
        <v>4</v>
      </c>
      <c r="F60" s="19">
        <v>5</v>
      </c>
      <c r="G60" s="19">
        <v>6</v>
      </c>
      <c r="H60" s="19">
        <v>7</v>
      </c>
    </row>
    <row r="61" spans="1:8" x14ac:dyDescent="0.25">
      <c r="A61" s="23"/>
      <c r="B61" s="23"/>
      <c r="C61" s="21">
        <v>0</v>
      </c>
      <c r="D61" s="21">
        <v>0</v>
      </c>
      <c r="E61" s="21">
        <v>6312.79</v>
      </c>
      <c r="F61" s="21">
        <v>6312.79</v>
      </c>
      <c r="G61" s="22" t="e">
        <f t="shared" ref="G61:G62" si="22">F61/D61*100</f>
        <v>#DIV/0!</v>
      </c>
      <c r="H61" s="22">
        <f t="shared" ref="H61:H62" si="23">F61/E61*100</f>
        <v>100</v>
      </c>
    </row>
    <row r="62" spans="1:8" x14ac:dyDescent="0.25">
      <c r="A62" s="23"/>
      <c r="B62" s="23" t="s">
        <v>4</v>
      </c>
      <c r="C62" s="34">
        <f>SUM(C61:C61)</f>
        <v>0</v>
      </c>
      <c r="D62" s="34">
        <f>SUM(D61:D61)</f>
        <v>0</v>
      </c>
      <c r="E62" s="34">
        <f>SUM(E61:E61)</f>
        <v>6312.79</v>
      </c>
      <c r="F62" s="34">
        <f>SUM(F61:F61)</f>
        <v>6312.79</v>
      </c>
      <c r="G62" s="35" t="e">
        <f t="shared" si="22"/>
        <v>#DIV/0!</v>
      </c>
      <c r="H62" s="35">
        <f t="shared" si="23"/>
        <v>100</v>
      </c>
    </row>
    <row r="63" spans="1:8" ht="15" customHeight="1" x14ac:dyDescent="0.25">
      <c r="A63" s="81" t="s">
        <v>5</v>
      </c>
      <c r="B63" s="82"/>
      <c r="C63" s="82"/>
      <c r="D63" s="82"/>
      <c r="E63" s="82"/>
      <c r="F63" s="82"/>
      <c r="G63" s="82"/>
      <c r="H63" s="83"/>
    </row>
    <row r="64" spans="1:8" ht="30" x14ac:dyDescent="0.25">
      <c r="A64" s="19" t="s">
        <v>1</v>
      </c>
      <c r="B64" s="19" t="s">
        <v>2</v>
      </c>
      <c r="C64" s="19" t="s">
        <v>11</v>
      </c>
      <c r="D64" s="19" t="s">
        <v>62</v>
      </c>
      <c r="E64" s="19" t="s">
        <v>63</v>
      </c>
      <c r="F64" s="19" t="s">
        <v>64</v>
      </c>
      <c r="G64" s="19" t="s">
        <v>7</v>
      </c>
      <c r="H64" s="19" t="s">
        <v>8</v>
      </c>
    </row>
    <row r="65" spans="1:8" x14ac:dyDescent="0.25">
      <c r="A65" s="20"/>
      <c r="B65" s="19">
        <v>1</v>
      </c>
      <c r="C65" s="19">
        <v>2</v>
      </c>
      <c r="D65" s="19">
        <v>3</v>
      </c>
      <c r="E65" s="19">
        <v>4</v>
      </c>
      <c r="F65" s="19">
        <v>5</v>
      </c>
      <c r="G65" s="19">
        <v>6</v>
      </c>
      <c r="H65" s="19">
        <v>7</v>
      </c>
    </row>
    <row r="66" spans="1:8" x14ac:dyDescent="0.25">
      <c r="A66" s="19"/>
      <c r="B66" s="23"/>
      <c r="C66" s="24">
        <v>0</v>
      </c>
      <c r="D66" s="24">
        <v>0</v>
      </c>
      <c r="E66" s="24">
        <v>0</v>
      </c>
      <c r="F66" s="24">
        <v>0</v>
      </c>
      <c r="G66" s="22" t="e">
        <f t="shared" ref="G66:G67" si="24">F66/D66*100</f>
        <v>#DIV/0!</v>
      </c>
      <c r="H66" s="22" t="e">
        <f t="shared" ref="H66:H67" si="25">F66/E66*100</f>
        <v>#DIV/0!</v>
      </c>
    </row>
    <row r="67" spans="1:8" x14ac:dyDescent="0.25">
      <c r="A67" s="23"/>
      <c r="B67" s="23" t="s">
        <v>4</v>
      </c>
      <c r="C67" s="36">
        <f>SUM(C66:C66)</f>
        <v>0</v>
      </c>
      <c r="D67" s="36">
        <f>SUM(D66:D66)</f>
        <v>0</v>
      </c>
      <c r="E67" s="36">
        <f>SUM(E66:E66)</f>
        <v>0</v>
      </c>
      <c r="F67" s="36">
        <f>SUM(F66:F66)</f>
        <v>0</v>
      </c>
      <c r="G67" s="35" t="e">
        <f t="shared" si="24"/>
        <v>#DIV/0!</v>
      </c>
      <c r="H67" s="35" t="e">
        <f t="shared" si="25"/>
        <v>#DIV/0!</v>
      </c>
    </row>
    <row r="68" spans="1:8" x14ac:dyDescent="0.25">
      <c r="A68" s="88" t="s">
        <v>5</v>
      </c>
      <c r="B68" s="88"/>
      <c r="C68" s="88"/>
      <c r="D68" s="88"/>
      <c r="E68" s="88"/>
      <c r="F68" s="88"/>
      <c r="G68" s="88"/>
      <c r="H68" s="88"/>
    </row>
    <row r="69" spans="1:8" ht="30" x14ac:dyDescent="0.25">
      <c r="A69" s="89" t="s">
        <v>2</v>
      </c>
      <c r="B69" s="90"/>
      <c r="C69" s="30" t="s">
        <v>11</v>
      </c>
      <c r="D69" s="30" t="s">
        <v>62</v>
      </c>
      <c r="E69" s="30" t="s">
        <v>63</v>
      </c>
      <c r="F69" s="30" t="s">
        <v>64</v>
      </c>
      <c r="G69" s="30" t="s">
        <v>7</v>
      </c>
      <c r="H69" s="30" t="s">
        <v>8</v>
      </c>
    </row>
    <row r="70" spans="1:8" x14ac:dyDescent="0.25">
      <c r="A70" s="89">
        <v>1</v>
      </c>
      <c r="B70" s="90"/>
      <c r="C70" s="30">
        <v>2</v>
      </c>
      <c r="D70" s="30">
        <v>3</v>
      </c>
      <c r="E70" s="30">
        <v>4</v>
      </c>
      <c r="F70" s="30">
        <v>5</v>
      </c>
      <c r="G70" s="30">
        <v>6</v>
      </c>
      <c r="H70" s="30">
        <v>7</v>
      </c>
    </row>
    <row r="71" spans="1:8" x14ac:dyDescent="0.25">
      <c r="A71" s="81" t="s">
        <v>25</v>
      </c>
      <c r="B71" s="83"/>
      <c r="C71" s="25">
        <f>SUM(C14)</f>
        <v>11186.55</v>
      </c>
      <c r="D71" s="25">
        <f>SUM(D14)</f>
        <v>0</v>
      </c>
      <c r="E71" s="25">
        <f>SUM(E14)</f>
        <v>0</v>
      </c>
      <c r="F71" s="25">
        <f>SUM(F14)</f>
        <v>15082.64</v>
      </c>
      <c r="G71" s="26" t="e">
        <f t="shared" ref="G71:G81" si="26">F71/D71*100</f>
        <v>#DIV/0!</v>
      </c>
      <c r="H71" s="79" t="e">
        <f t="shared" ref="H71:H81" si="27">F71/E71*100</f>
        <v>#DIV/0!</v>
      </c>
    </row>
    <row r="72" spans="1:8" x14ac:dyDescent="0.25">
      <c r="A72" s="81" t="s">
        <v>69</v>
      </c>
      <c r="B72" s="83"/>
      <c r="C72" s="25">
        <f>C19</f>
        <v>0</v>
      </c>
      <c r="D72" s="25">
        <f>D19</f>
        <v>0</v>
      </c>
      <c r="E72" s="25">
        <f>E19</f>
        <v>654.61</v>
      </c>
      <c r="F72" s="25">
        <f>F19</f>
        <v>654.61</v>
      </c>
      <c r="G72" s="26" t="e">
        <f>F72/D72*100</f>
        <v>#DIV/0!</v>
      </c>
      <c r="H72" s="79">
        <f>F72/E72*100</f>
        <v>100</v>
      </c>
    </row>
    <row r="73" spans="1:8" x14ac:dyDescent="0.25">
      <c r="A73" s="81" t="s">
        <v>26</v>
      </c>
      <c r="B73" s="83"/>
      <c r="C73" s="25">
        <f>SUM(C24)</f>
        <v>84202.89</v>
      </c>
      <c r="D73" s="25">
        <f>SUM(D24)</f>
        <v>0</v>
      </c>
      <c r="E73" s="25">
        <f>SUM(E24)</f>
        <v>0</v>
      </c>
      <c r="F73" s="25">
        <f>SUM(F24)</f>
        <v>71721.850000000006</v>
      </c>
      <c r="G73" s="26" t="e">
        <f t="shared" si="26"/>
        <v>#DIV/0!</v>
      </c>
      <c r="H73" s="79" t="e">
        <f t="shared" si="27"/>
        <v>#DIV/0!</v>
      </c>
    </row>
    <row r="74" spans="1:8" x14ac:dyDescent="0.25">
      <c r="A74" s="81" t="s">
        <v>27</v>
      </c>
      <c r="B74" s="83"/>
      <c r="C74" s="25">
        <f>SUM(C30)</f>
        <v>0.43</v>
      </c>
      <c r="D74" s="25">
        <f>SUM(D30)</f>
        <v>667.65</v>
      </c>
      <c r="E74" s="25">
        <f>SUM(E30)</f>
        <v>667.65</v>
      </c>
      <c r="F74" s="25">
        <f>SUM(F30)</f>
        <v>1.2</v>
      </c>
      <c r="G74" s="26">
        <f t="shared" si="26"/>
        <v>0.17973489103572229</v>
      </c>
      <c r="H74" s="79">
        <f t="shared" si="27"/>
        <v>0.17973489103572229</v>
      </c>
    </row>
    <row r="75" spans="1:8" x14ac:dyDescent="0.25">
      <c r="A75" s="81" t="s">
        <v>28</v>
      </c>
      <c r="B75" s="83"/>
      <c r="C75" s="25">
        <f>SUM(C35)</f>
        <v>12911.62</v>
      </c>
      <c r="D75" s="25">
        <f>SUM(D35)</f>
        <v>0</v>
      </c>
      <c r="E75" s="25">
        <f>SUM(E35)</f>
        <v>0</v>
      </c>
      <c r="F75" s="25">
        <f>SUM(F35)</f>
        <v>7793.57</v>
      </c>
      <c r="G75" s="26" t="e">
        <f t="shared" si="26"/>
        <v>#DIV/0!</v>
      </c>
      <c r="H75" s="79" t="e">
        <f t="shared" si="27"/>
        <v>#DIV/0!</v>
      </c>
    </row>
    <row r="76" spans="1:8" x14ac:dyDescent="0.25">
      <c r="A76" s="93" t="s">
        <v>29</v>
      </c>
      <c r="B76" s="94"/>
      <c r="C76" s="25">
        <f>SUM(C41)</f>
        <v>1174252.1299999999</v>
      </c>
      <c r="D76" s="25">
        <f>SUM(D41)</f>
        <v>1213967.25</v>
      </c>
      <c r="E76" s="25">
        <f>SUM(E41)</f>
        <v>1414136.05</v>
      </c>
      <c r="F76" s="25">
        <f>SUM(F41)</f>
        <v>1466122.3499999999</v>
      </c>
      <c r="G76" s="26">
        <f t="shared" si="26"/>
        <v>120.7711616602507</v>
      </c>
      <c r="H76" s="79">
        <f t="shared" si="27"/>
        <v>103.67618801599745</v>
      </c>
    </row>
    <row r="77" spans="1:8" x14ac:dyDescent="0.25">
      <c r="A77" s="81" t="s">
        <v>30</v>
      </c>
      <c r="B77" s="83"/>
      <c r="C77" s="25">
        <f>SUM(C46)</f>
        <v>0</v>
      </c>
      <c r="D77" s="25">
        <f>SUM(D46)</f>
        <v>53.1</v>
      </c>
      <c r="E77" s="25">
        <f>SUM(E46)</f>
        <v>53.1</v>
      </c>
      <c r="F77" s="25">
        <f>SUM(F46)</f>
        <v>1000</v>
      </c>
      <c r="G77" s="26">
        <f t="shared" si="26"/>
        <v>1883.2391713747647</v>
      </c>
      <c r="H77" s="79">
        <f t="shared" si="27"/>
        <v>1883.2391713747647</v>
      </c>
    </row>
    <row r="78" spans="1:8" x14ac:dyDescent="0.25">
      <c r="A78" s="81" t="s">
        <v>41</v>
      </c>
      <c r="B78" s="83"/>
      <c r="C78" s="25">
        <f>SUM(C51)</f>
        <v>0</v>
      </c>
      <c r="D78" s="25">
        <f>SUM(D51)</f>
        <v>0</v>
      </c>
      <c r="E78" s="25">
        <f>SUM(E51)</f>
        <v>0</v>
      </c>
      <c r="F78" s="25">
        <f>SUM(F51)</f>
        <v>0</v>
      </c>
      <c r="G78" s="26" t="e">
        <f t="shared" si="26"/>
        <v>#DIV/0!</v>
      </c>
      <c r="H78" s="79" t="e">
        <f t="shared" si="27"/>
        <v>#DIV/0!</v>
      </c>
    </row>
    <row r="79" spans="1:8" x14ac:dyDescent="0.25">
      <c r="A79" s="81" t="s">
        <v>42</v>
      </c>
      <c r="B79" s="83"/>
      <c r="C79" s="25">
        <f>SUM(C57)</f>
        <v>0</v>
      </c>
      <c r="D79" s="25">
        <f>SUM(D57)</f>
        <v>0</v>
      </c>
      <c r="E79" s="25">
        <f>SUM(E57)</f>
        <v>0</v>
      </c>
      <c r="F79" s="25">
        <f>SUM(F57)</f>
        <v>663.16000000000008</v>
      </c>
      <c r="G79" s="26" t="e">
        <f t="shared" si="26"/>
        <v>#DIV/0!</v>
      </c>
      <c r="H79" s="79" t="e">
        <f t="shared" si="27"/>
        <v>#DIV/0!</v>
      </c>
    </row>
    <row r="80" spans="1:8" x14ac:dyDescent="0.25">
      <c r="A80" s="81" t="s">
        <v>67</v>
      </c>
      <c r="B80" s="83"/>
      <c r="C80" s="25">
        <f>C62</f>
        <v>0</v>
      </c>
      <c r="D80" s="25">
        <f>D62</f>
        <v>0</v>
      </c>
      <c r="E80" s="25">
        <f>E62</f>
        <v>6312.79</v>
      </c>
      <c r="F80" s="25">
        <f>F62</f>
        <v>6312.79</v>
      </c>
      <c r="G80" s="26" t="e">
        <f>F80/D80*100</f>
        <v>#DIV/0!</v>
      </c>
      <c r="H80" s="79">
        <f>F80/E80*100</f>
        <v>100</v>
      </c>
    </row>
    <row r="81" spans="1:8" x14ac:dyDescent="0.25">
      <c r="A81" s="91" t="s">
        <v>4</v>
      </c>
      <c r="B81" s="92"/>
      <c r="C81" s="37">
        <f>SUM(C71:C80)</f>
        <v>1282553.6199999999</v>
      </c>
      <c r="D81" s="37">
        <f>SUM(D71:D80)</f>
        <v>1214688</v>
      </c>
      <c r="E81" s="37">
        <f>SUM(E71:E80)</f>
        <v>1421824.2000000002</v>
      </c>
      <c r="F81" s="37">
        <f>SUM(F71:F80)</f>
        <v>1569352.1699999997</v>
      </c>
      <c r="G81" s="32">
        <f t="shared" si="26"/>
        <v>129.1979644155536</v>
      </c>
      <c r="H81" s="32">
        <f t="shared" si="27"/>
        <v>110.37596420148141</v>
      </c>
    </row>
  </sheetData>
  <mergeCells count="29">
    <mergeCell ref="A79:B79"/>
    <mergeCell ref="A81:B81"/>
    <mergeCell ref="A74:B74"/>
    <mergeCell ref="A75:B75"/>
    <mergeCell ref="A76:B76"/>
    <mergeCell ref="A77:B77"/>
    <mergeCell ref="A78:B78"/>
    <mergeCell ref="A80:B80"/>
    <mergeCell ref="A68:H68"/>
    <mergeCell ref="A69:B69"/>
    <mergeCell ref="A70:B70"/>
    <mergeCell ref="A71:B71"/>
    <mergeCell ref="A73:B73"/>
    <mergeCell ref="A72:B72"/>
    <mergeCell ref="A63:H63"/>
    <mergeCell ref="A58:H58"/>
    <mergeCell ref="A1:H1"/>
    <mergeCell ref="A47:H47"/>
    <mergeCell ref="A20:H20"/>
    <mergeCell ref="A31:H31"/>
    <mergeCell ref="A42:H42"/>
    <mergeCell ref="A25:H25"/>
    <mergeCell ref="A52:H52"/>
    <mergeCell ref="A2:H2"/>
    <mergeCell ref="A3:B3"/>
    <mergeCell ref="A6:B6"/>
    <mergeCell ref="A9:H9"/>
    <mergeCell ref="A36:H36"/>
    <mergeCell ref="A15:H15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3"/>
  <sheetViews>
    <sheetView topLeftCell="A76" workbookViewId="0">
      <selection activeCell="A99" sqref="A99:B99"/>
    </sheetView>
  </sheetViews>
  <sheetFormatPr defaultRowHeight="15" x14ac:dyDescent="0.25"/>
  <cols>
    <col min="1" max="1" width="6.28515625" style="11" bestFit="1" customWidth="1"/>
    <col min="2" max="2" width="60.7109375" bestFit="1" customWidth="1"/>
    <col min="3" max="3" width="14.42578125" bestFit="1" customWidth="1"/>
    <col min="4" max="5" width="11.7109375" bestFit="1" customWidth="1"/>
    <col min="6" max="6" width="14.42578125" bestFit="1" customWidth="1"/>
    <col min="7" max="8" width="11.5703125" bestFit="1" customWidth="1"/>
    <col min="9" max="9" width="20.28515625" style="9" customWidth="1"/>
    <col min="10" max="10" width="13.5703125" customWidth="1"/>
    <col min="11" max="11" width="17.42578125" customWidth="1"/>
    <col min="12" max="12" width="15.85546875" customWidth="1"/>
    <col min="13" max="13" width="18.140625" customWidth="1"/>
    <col min="14" max="14" width="14.140625" customWidth="1"/>
    <col min="15" max="15" width="13.140625" customWidth="1"/>
    <col min="16" max="16" width="11.5703125" customWidth="1"/>
  </cols>
  <sheetData>
    <row r="1" spans="1:12" ht="30" customHeight="1" x14ac:dyDescent="0.25">
      <c r="A1" s="105" t="s">
        <v>37</v>
      </c>
      <c r="B1" s="106"/>
      <c r="C1" s="106"/>
      <c r="D1" s="106"/>
      <c r="E1" s="106"/>
      <c r="F1" s="106"/>
      <c r="G1" s="106"/>
      <c r="H1" s="106"/>
    </row>
    <row r="2" spans="1:12" ht="33" customHeight="1" x14ac:dyDescent="0.25">
      <c r="A2" s="109" t="s">
        <v>75</v>
      </c>
      <c r="B2" s="109"/>
      <c r="C2" s="109"/>
      <c r="D2" s="109"/>
      <c r="E2" s="109"/>
      <c r="F2" s="109"/>
      <c r="G2" s="109"/>
      <c r="H2" s="109"/>
    </row>
    <row r="3" spans="1:12" ht="25.5" x14ac:dyDescent="0.25">
      <c r="A3" s="96" t="s">
        <v>6</v>
      </c>
      <c r="B3" s="96"/>
      <c r="C3" s="47" t="s">
        <v>11</v>
      </c>
      <c r="D3" s="47" t="s">
        <v>62</v>
      </c>
      <c r="E3" s="47" t="s">
        <v>63</v>
      </c>
      <c r="F3" s="47" t="s">
        <v>64</v>
      </c>
      <c r="G3" s="47" t="s">
        <v>7</v>
      </c>
      <c r="H3" s="47" t="s">
        <v>8</v>
      </c>
      <c r="K3" s="9"/>
    </row>
    <row r="4" spans="1:12" ht="16.5" customHeight="1" x14ac:dyDescent="0.25">
      <c r="A4" s="47"/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K4" s="9"/>
      <c r="L4" s="9"/>
    </row>
    <row r="5" spans="1:12" x14ac:dyDescent="0.25">
      <c r="A5" s="47"/>
      <c r="B5" s="49" t="s">
        <v>4</v>
      </c>
      <c r="C5" s="50">
        <f>SUM(C8)</f>
        <v>1281234.6699999997</v>
      </c>
      <c r="D5" s="50">
        <f>SUM(D8)</f>
        <v>1309594.9400000002</v>
      </c>
      <c r="E5" s="50">
        <f>SUM(E8)</f>
        <v>1595144.25</v>
      </c>
      <c r="F5" s="50">
        <f>SUM(F8)</f>
        <v>1562466.5300000003</v>
      </c>
      <c r="G5" s="49">
        <f t="shared" ref="G5" si="0">F5/D5*100</f>
        <v>119.3091453148101</v>
      </c>
      <c r="H5" s="49">
        <f t="shared" ref="H5" si="1">F5/E5*100</f>
        <v>97.951425396167167</v>
      </c>
      <c r="K5" s="9"/>
      <c r="L5" s="9"/>
    </row>
    <row r="6" spans="1:12" ht="25.5" x14ac:dyDescent="0.25">
      <c r="A6" s="96" t="s">
        <v>36</v>
      </c>
      <c r="B6" s="96"/>
      <c r="C6" s="47" t="s">
        <v>11</v>
      </c>
      <c r="D6" s="47" t="s">
        <v>62</v>
      </c>
      <c r="E6" s="47" t="s">
        <v>63</v>
      </c>
      <c r="F6" s="47" t="s">
        <v>64</v>
      </c>
      <c r="G6" s="47" t="s">
        <v>7</v>
      </c>
      <c r="H6" s="47" t="s">
        <v>8</v>
      </c>
      <c r="K6" s="9"/>
      <c r="L6" s="9"/>
    </row>
    <row r="7" spans="1:12" ht="16.5" customHeight="1" x14ac:dyDescent="0.25">
      <c r="A7" s="47"/>
      <c r="B7" s="48">
        <v>1</v>
      </c>
      <c r="C7" s="48">
        <v>2</v>
      </c>
      <c r="D7" s="48">
        <v>3</v>
      </c>
      <c r="E7" s="48">
        <v>4</v>
      </c>
      <c r="F7" s="48">
        <v>5</v>
      </c>
      <c r="G7" s="48">
        <v>6</v>
      </c>
      <c r="H7" s="48">
        <v>7</v>
      </c>
      <c r="K7" s="9"/>
      <c r="L7" s="9"/>
    </row>
    <row r="8" spans="1:12" x14ac:dyDescent="0.25">
      <c r="A8" s="47"/>
      <c r="B8" s="49" t="s">
        <v>4</v>
      </c>
      <c r="C8" s="50">
        <f>C24+C30+C35+C41+C52+C57+C63+C69+C75+C81+C86+C13+C18</f>
        <v>1281234.6699999997</v>
      </c>
      <c r="D8" s="50">
        <f>(D24+D30+D35+D41+D52+D57+D63+D69+D75+D81+D86+D13+D18)</f>
        <v>1309594.9400000002</v>
      </c>
      <c r="E8" s="50">
        <f>E13+E24+E30+E35+E41+E52+E57+E63+E69+E75+E81+E86+E18</f>
        <v>1595144.25</v>
      </c>
      <c r="F8" s="50">
        <f>F13+F18+F24+F30+F35+F41+F52+F57+F63+F69+F75+F81+F86</f>
        <v>1562466.5300000003</v>
      </c>
      <c r="G8" s="49">
        <f t="shared" ref="G8" si="2">F8/D8*100</f>
        <v>119.3091453148101</v>
      </c>
      <c r="H8" s="49">
        <f t="shared" ref="H8" si="3">F8/E8*100</f>
        <v>97.951425396167167</v>
      </c>
      <c r="K8" s="9"/>
      <c r="L8" s="9"/>
    </row>
    <row r="9" spans="1:12" x14ac:dyDescent="0.25">
      <c r="A9" s="97" t="s">
        <v>66</v>
      </c>
      <c r="B9" s="97"/>
      <c r="C9" s="97"/>
      <c r="D9" s="97"/>
      <c r="E9" s="97"/>
      <c r="F9" s="97"/>
      <c r="G9" s="97"/>
      <c r="H9" s="97"/>
      <c r="K9" s="9"/>
      <c r="L9" s="9"/>
    </row>
    <row r="10" spans="1:12" ht="25.5" x14ac:dyDescent="0.25">
      <c r="A10" s="51" t="s">
        <v>1</v>
      </c>
      <c r="B10" s="51" t="s">
        <v>2</v>
      </c>
      <c r="C10" s="51" t="s">
        <v>11</v>
      </c>
      <c r="D10" s="51" t="s">
        <v>62</v>
      </c>
      <c r="E10" s="51" t="s">
        <v>63</v>
      </c>
      <c r="F10" s="51" t="s">
        <v>64</v>
      </c>
      <c r="G10" s="51" t="s">
        <v>7</v>
      </c>
      <c r="H10" s="51" t="s">
        <v>8</v>
      </c>
      <c r="K10" s="9"/>
      <c r="L10" s="9"/>
    </row>
    <row r="11" spans="1:12" x14ac:dyDescent="0.25">
      <c r="A11" s="52"/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K11" s="9"/>
      <c r="L11" s="9"/>
    </row>
    <row r="12" spans="1:12" x14ac:dyDescent="0.25">
      <c r="A12" s="51">
        <v>31</v>
      </c>
      <c r="B12" s="53" t="s">
        <v>54</v>
      </c>
      <c r="C12" s="54">
        <v>0</v>
      </c>
      <c r="D12" s="54">
        <v>0</v>
      </c>
      <c r="E12" s="54">
        <v>6312.79</v>
      </c>
      <c r="F12" s="54">
        <v>6312.79</v>
      </c>
      <c r="G12" s="55" t="e">
        <f t="shared" ref="G12:G13" si="4">F12/D12*100</f>
        <v>#DIV/0!</v>
      </c>
      <c r="H12" s="55">
        <f t="shared" ref="H12:H13" si="5">F12/E12*100</f>
        <v>100</v>
      </c>
      <c r="K12" s="9"/>
      <c r="L12" s="9"/>
    </row>
    <row r="13" spans="1:12" x14ac:dyDescent="0.25">
      <c r="A13" s="51"/>
      <c r="B13" s="56" t="s">
        <v>4</v>
      </c>
      <c r="C13" s="57">
        <f>C12</f>
        <v>0</v>
      </c>
      <c r="D13" s="57">
        <f>D12</f>
        <v>0</v>
      </c>
      <c r="E13" s="57">
        <f>E12</f>
        <v>6312.79</v>
      </c>
      <c r="F13" s="57">
        <f>F12</f>
        <v>6312.79</v>
      </c>
      <c r="G13" s="58" t="e">
        <f t="shared" si="4"/>
        <v>#DIV/0!</v>
      </c>
      <c r="H13" s="58">
        <f t="shared" si="5"/>
        <v>100</v>
      </c>
      <c r="K13" s="9"/>
      <c r="L13" s="9"/>
    </row>
    <row r="14" spans="1:12" ht="15" customHeight="1" x14ac:dyDescent="0.25">
      <c r="A14" s="97" t="s">
        <v>68</v>
      </c>
      <c r="B14" s="97"/>
      <c r="C14" s="97"/>
      <c r="D14" s="97"/>
      <c r="E14" s="97"/>
      <c r="F14" s="97"/>
      <c r="G14" s="97"/>
      <c r="H14" s="97"/>
      <c r="K14" s="9"/>
      <c r="L14" s="9"/>
    </row>
    <row r="15" spans="1:12" ht="25.5" x14ac:dyDescent="0.25">
      <c r="A15" s="51" t="s">
        <v>1</v>
      </c>
      <c r="B15" s="51" t="s">
        <v>2</v>
      </c>
      <c r="C15" s="51" t="s">
        <v>11</v>
      </c>
      <c r="D15" s="51" t="s">
        <v>62</v>
      </c>
      <c r="E15" s="51" t="s">
        <v>63</v>
      </c>
      <c r="F15" s="51" t="s">
        <v>64</v>
      </c>
      <c r="G15" s="51" t="s">
        <v>7</v>
      </c>
      <c r="H15" s="51" t="s">
        <v>8</v>
      </c>
      <c r="K15" s="9"/>
      <c r="L15" s="9"/>
    </row>
    <row r="16" spans="1:12" x14ac:dyDescent="0.25">
      <c r="A16" s="52"/>
      <c r="B16" s="51">
        <v>1</v>
      </c>
      <c r="C16" s="51">
        <v>2</v>
      </c>
      <c r="D16" s="51">
        <v>3</v>
      </c>
      <c r="E16" s="51">
        <v>4</v>
      </c>
      <c r="F16" s="51">
        <v>5</v>
      </c>
      <c r="G16" s="51">
        <v>6</v>
      </c>
      <c r="H16" s="51">
        <v>7</v>
      </c>
      <c r="K16" s="9"/>
      <c r="L16" s="9"/>
    </row>
    <row r="17" spans="1:15" x14ac:dyDescent="0.25">
      <c r="A17" s="51">
        <v>32</v>
      </c>
      <c r="B17" s="53" t="s">
        <v>53</v>
      </c>
      <c r="C17" s="54">
        <v>323.48</v>
      </c>
      <c r="D17" s="54">
        <v>0</v>
      </c>
      <c r="E17" s="54">
        <v>0</v>
      </c>
      <c r="F17" s="54">
        <v>0</v>
      </c>
      <c r="G17" s="55" t="e">
        <f t="shared" ref="G17:G18" si="6">F17/D17*100</f>
        <v>#DIV/0!</v>
      </c>
      <c r="H17" s="55" t="e">
        <f t="shared" ref="H17:H18" si="7">F17/E17*100</f>
        <v>#DIV/0!</v>
      </c>
      <c r="K17" s="9"/>
      <c r="L17" s="9"/>
    </row>
    <row r="18" spans="1:15" x14ac:dyDescent="0.25">
      <c r="A18" s="51"/>
      <c r="B18" s="56" t="s">
        <v>4</v>
      </c>
      <c r="C18" s="57">
        <f>C17</f>
        <v>323.48</v>
      </c>
      <c r="D18" s="57">
        <f>D17</f>
        <v>0</v>
      </c>
      <c r="E18" s="57">
        <f>E17</f>
        <v>0</v>
      </c>
      <c r="F18" s="57">
        <f>F17</f>
        <v>0</v>
      </c>
      <c r="G18" s="58" t="e">
        <f t="shared" si="6"/>
        <v>#DIV/0!</v>
      </c>
      <c r="H18" s="58" t="e">
        <f t="shared" si="7"/>
        <v>#DIV/0!</v>
      </c>
      <c r="K18" s="9"/>
      <c r="L18" s="9"/>
    </row>
    <row r="19" spans="1:15" x14ac:dyDescent="0.25">
      <c r="A19" s="97" t="s">
        <v>12</v>
      </c>
      <c r="B19" s="97"/>
      <c r="C19" s="97"/>
      <c r="D19" s="97"/>
      <c r="E19" s="97"/>
      <c r="F19" s="97"/>
      <c r="G19" s="97"/>
      <c r="H19" s="97"/>
      <c r="K19" s="9"/>
      <c r="L19" s="9"/>
    </row>
    <row r="20" spans="1:15" ht="25.5" x14ac:dyDescent="0.25">
      <c r="A20" s="51" t="s">
        <v>1</v>
      </c>
      <c r="B20" s="51" t="s">
        <v>2</v>
      </c>
      <c r="C20" s="51" t="s">
        <v>11</v>
      </c>
      <c r="D20" s="51" t="s">
        <v>62</v>
      </c>
      <c r="E20" s="51" t="s">
        <v>63</v>
      </c>
      <c r="F20" s="51" t="s">
        <v>64</v>
      </c>
      <c r="G20" s="51" t="s">
        <v>7</v>
      </c>
      <c r="H20" s="51" t="s">
        <v>8</v>
      </c>
      <c r="K20" s="8"/>
      <c r="L20" s="9"/>
    </row>
    <row r="21" spans="1:15" ht="15.75" x14ac:dyDescent="0.25">
      <c r="A21" s="52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51">
        <v>6</v>
      </c>
      <c r="H21" s="51">
        <v>7</v>
      </c>
      <c r="J21" s="16"/>
      <c r="K21" s="9"/>
      <c r="L21" s="9"/>
      <c r="M21" s="9"/>
    </row>
    <row r="22" spans="1:15" x14ac:dyDescent="0.25">
      <c r="A22" s="51">
        <v>31</v>
      </c>
      <c r="B22" s="53" t="s">
        <v>54</v>
      </c>
      <c r="C22" s="54">
        <v>10299.120000000001</v>
      </c>
      <c r="D22" s="54">
        <v>11533.76</v>
      </c>
      <c r="E22" s="54">
        <v>15166.81</v>
      </c>
      <c r="F22" s="54">
        <v>14645.13</v>
      </c>
      <c r="G22" s="55">
        <f t="shared" ref="G22:G24" si="8">F22/D22*100</f>
        <v>126.97619856837665</v>
      </c>
      <c r="H22" s="55">
        <f t="shared" ref="H22:H24" si="9">F22/E22*100</f>
        <v>96.560384154611285</v>
      </c>
      <c r="J22" s="9"/>
      <c r="K22" s="9"/>
      <c r="L22" s="9"/>
      <c r="M22" s="9"/>
      <c r="N22" s="9"/>
      <c r="O22" s="9"/>
    </row>
    <row r="23" spans="1:15" x14ac:dyDescent="0.25">
      <c r="A23" s="51">
        <v>32</v>
      </c>
      <c r="B23" s="53" t="s">
        <v>53</v>
      </c>
      <c r="C23" s="54">
        <v>1020.15</v>
      </c>
      <c r="D23" s="54">
        <v>1382.46</v>
      </c>
      <c r="E23" s="54">
        <v>3291.6</v>
      </c>
      <c r="F23" s="54">
        <v>2642.05</v>
      </c>
      <c r="G23" s="55">
        <f t="shared" si="8"/>
        <v>191.1122202450704</v>
      </c>
      <c r="H23" s="55">
        <f t="shared" si="9"/>
        <v>80.266435775914459</v>
      </c>
      <c r="J23" s="9"/>
      <c r="K23" s="9"/>
      <c r="L23" s="9"/>
      <c r="M23" s="9"/>
      <c r="N23" s="9"/>
      <c r="O23" s="9"/>
    </row>
    <row r="24" spans="1:15" x14ac:dyDescent="0.25">
      <c r="A24" s="51"/>
      <c r="B24" s="56" t="s">
        <v>4</v>
      </c>
      <c r="C24" s="57">
        <f>SUM(C22:C23)</f>
        <v>11319.27</v>
      </c>
      <c r="D24" s="57">
        <f>SUM(D22:D23)</f>
        <v>12916.220000000001</v>
      </c>
      <c r="E24" s="57">
        <f>SUM(E22:E23)</f>
        <v>18458.41</v>
      </c>
      <c r="F24" s="57">
        <f>SUM(F22:F23)</f>
        <v>17287.18</v>
      </c>
      <c r="G24" s="58">
        <f t="shared" si="8"/>
        <v>133.84086056137164</v>
      </c>
      <c r="H24" s="58">
        <f t="shared" si="9"/>
        <v>93.654762246585705</v>
      </c>
      <c r="K24" s="9"/>
      <c r="L24" s="9"/>
    </row>
    <row r="25" spans="1:15" ht="16.5" customHeight="1" x14ac:dyDescent="0.25">
      <c r="A25" s="97" t="s">
        <v>19</v>
      </c>
      <c r="B25" s="97"/>
      <c r="C25" s="97"/>
      <c r="D25" s="97"/>
      <c r="E25" s="97"/>
      <c r="F25" s="97"/>
      <c r="G25" s="97"/>
      <c r="H25" s="97"/>
      <c r="J25" s="9"/>
      <c r="K25" s="9"/>
      <c r="L25" s="9"/>
    </row>
    <row r="26" spans="1:15" ht="25.5" x14ac:dyDescent="0.25">
      <c r="A26" s="51" t="s">
        <v>1</v>
      </c>
      <c r="B26" s="51" t="s">
        <v>2</v>
      </c>
      <c r="C26" s="51" t="s">
        <v>11</v>
      </c>
      <c r="D26" s="51" t="s">
        <v>62</v>
      </c>
      <c r="E26" s="51" t="s">
        <v>63</v>
      </c>
      <c r="F26" s="51" t="s">
        <v>64</v>
      </c>
      <c r="G26" s="51" t="s">
        <v>7</v>
      </c>
      <c r="H26" s="51" t="s">
        <v>8</v>
      </c>
      <c r="J26" s="13"/>
      <c r="K26" s="9"/>
      <c r="L26" s="9"/>
    </row>
    <row r="27" spans="1:15" ht="15.75" x14ac:dyDescent="0.25">
      <c r="A27" s="52"/>
      <c r="B27" s="51">
        <v>1</v>
      </c>
      <c r="C27" s="51">
        <v>2</v>
      </c>
      <c r="D27" s="51">
        <v>3</v>
      </c>
      <c r="E27" s="51">
        <v>4</v>
      </c>
      <c r="F27" s="51">
        <v>5</v>
      </c>
      <c r="G27" s="51">
        <v>6</v>
      </c>
      <c r="H27" s="51">
        <v>7</v>
      </c>
      <c r="J27" s="18"/>
      <c r="K27" s="12"/>
      <c r="L27" s="10"/>
      <c r="M27" s="10"/>
      <c r="N27" s="10"/>
      <c r="O27" s="10"/>
    </row>
    <row r="28" spans="1:15" x14ac:dyDescent="0.25">
      <c r="A28" s="51">
        <v>32</v>
      </c>
      <c r="B28" s="53" t="s">
        <v>53</v>
      </c>
      <c r="C28" s="54">
        <v>72113.67</v>
      </c>
      <c r="D28" s="54">
        <v>69146.62</v>
      </c>
      <c r="E28" s="54">
        <v>73992.539999999994</v>
      </c>
      <c r="F28" s="54">
        <v>73851.06</v>
      </c>
      <c r="G28" s="55">
        <f t="shared" ref="G28:G30" si="10">F28/D28*100</f>
        <v>106.80357188825715</v>
      </c>
      <c r="H28" s="55">
        <f t="shared" ref="H28:H30" si="11">F28/E28*100</f>
        <v>99.808791534930421</v>
      </c>
      <c r="K28" s="10"/>
      <c r="L28" s="10"/>
      <c r="M28" s="10"/>
      <c r="N28" s="10"/>
      <c r="O28" s="10"/>
    </row>
    <row r="29" spans="1:15" x14ac:dyDescent="0.25">
      <c r="A29" s="51">
        <v>34</v>
      </c>
      <c r="B29" s="53" t="s">
        <v>56</v>
      </c>
      <c r="C29" s="54">
        <v>485.42</v>
      </c>
      <c r="D29" s="54">
        <v>600</v>
      </c>
      <c r="E29" s="54">
        <v>500</v>
      </c>
      <c r="F29" s="54">
        <v>442.72</v>
      </c>
      <c r="G29" s="55">
        <f t="shared" si="10"/>
        <v>73.786666666666662</v>
      </c>
      <c r="H29" s="55">
        <f t="shared" si="11"/>
        <v>88.543999999999997</v>
      </c>
      <c r="K29" s="10"/>
      <c r="L29" s="10"/>
      <c r="M29" s="10"/>
      <c r="N29" s="10"/>
      <c r="O29" s="10"/>
    </row>
    <row r="30" spans="1:15" x14ac:dyDescent="0.25">
      <c r="A30" s="51"/>
      <c r="B30" s="56" t="s">
        <v>4</v>
      </c>
      <c r="C30" s="57">
        <f>SUM(C28:C29)</f>
        <v>72599.09</v>
      </c>
      <c r="D30" s="57">
        <f>SUM(D28:D29)</f>
        <v>69746.62</v>
      </c>
      <c r="E30" s="57">
        <f>SUM(E28:E29)</f>
        <v>74492.539999999994</v>
      </c>
      <c r="F30" s="57">
        <f>SUM(F28:F29)</f>
        <v>74293.78</v>
      </c>
      <c r="G30" s="58">
        <f t="shared" si="10"/>
        <v>106.51954173549916</v>
      </c>
      <c r="H30" s="58">
        <f t="shared" si="11"/>
        <v>99.733181336010304</v>
      </c>
      <c r="K30" s="10"/>
    </row>
    <row r="31" spans="1:15" x14ac:dyDescent="0.25">
      <c r="A31" s="97" t="s">
        <v>20</v>
      </c>
      <c r="B31" s="97"/>
      <c r="C31" s="97"/>
      <c r="D31" s="97"/>
      <c r="E31" s="97"/>
      <c r="F31" s="97"/>
      <c r="G31" s="97"/>
      <c r="H31" s="97"/>
      <c r="J31" s="9"/>
      <c r="K31" s="10"/>
    </row>
    <row r="32" spans="1:15" ht="25.5" x14ac:dyDescent="0.25">
      <c r="A32" s="51" t="s">
        <v>1</v>
      </c>
      <c r="B32" s="51" t="s">
        <v>2</v>
      </c>
      <c r="C32" s="51" t="s">
        <v>11</v>
      </c>
      <c r="D32" s="51" t="s">
        <v>62</v>
      </c>
      <c r="E32" s="51" t="s">
        <v>63</v>
      </c>
      <c r="F32" s="51" t="s">
        <v>64</v>
      </c>
      <c r="G32" s="51" t="s">
        <v>7</v>
      </c>
      <c r="H32" s="51" t="s">
        <v>8</v>
      </c>
      <c r="K32" s="9"/>
      <c r="L32" s="9"/>
      <c r="M32" s="9"/>
    </row>
    <row r="33" spans="1:14" ht="15.75" x14ac:dyDescent="0.25">
      <c r="A33" s="51"/>
      <c r="B33" s="59">
        <v>1</v>
      </c>
      <c r="C33" s="51">
        <v>2</v>
      </c>
      <c r="D33" s="51">
        <v>3</v>
      </c>
      <c r="E33" s="51">
        <v>4</v>
      </c>
      <c r="F33" s="51">
        <v>5</v>
      </c>
      <c r="G33" s="51">
        <v>6</v>
      </c>
      <c r="H33" s="51">
        <v>7</v>
      </c>
      <c r="J33" s="9"/>
      <c r="K33" s="12"/>
      <c r="L33" s="9"/>
      <c r="M33" s="9"/>
      <c r="N33" s="13"/>
    </row>
    <row r="34" spans="1:14" x14ac:dyDescent="0.25">
      <c r="A34" s="51">
        <v>32</v>
      </c>
      <c r="B34" s="53" t="s">
        <v>53</v>
      </c>
      <c r="C34" s="54">
        <v>0.01</v>
      </c>
      <c r="D34" s="54">
        <v>667.65</v>
      </c>
      <c r="E34" s="54">
        <v>667.65</v>
      </c>
      <c r="F34" s="54">
        <v>0</v>
      </c>
      <c r="G34" s="55">
        <f t="shared" ref="G34:G35" si="12">F34/D34*100</f>
        <v>0</v>
      </c>
      <c r="H34" s="55">
        <f t="shared" ref="H34:H35" si="13">F34/E34*100</f>
        <v>0</v>
      </c>
      <c r="J34" s="9"/>
      <c r="K34" s="9"/>
      <c r="L34" s="9"/>
      <c r="M34" s="9"/>
    </row>
    <row r="35" spans="1:14" x14ac:dyDescent="0.25">
      <c r="A35" s="51"/>
      <c r="B35" s="56" t="s">
        <v>4</v>
      </c>
      <c r="C35" s="57">
        <f>SUM(C34:C34)</f>
        <v>0.01</v>
      </c>
      <c r="D35" s="57">
        <f>SUM(D34:D34)</f>
        <v>667.65</v>
      </c>
      <c r="E35" s="57">
        <f>SUM(E34:E34)</f>
        <v>667.65</v>
      </c>
      <c r="F35" s="57">
        <f>SUM(F34:F34)</f>
        <v>0</v>
      </c>
      <c r="G35" s="58">
        <f t="shared" si="12"/>
        <v>0</v>
      </c>
      <c r="H35" s="58">
        <f t="shared" si="13"/>
        <v>0</v>
      </c>
      <c r="J35" s="9"/>
      <c r="K35" s="9"/>
      <c r="L35" s="9"/>
      <c r="M35" s="9"/>
    </row>
    <row r="36" spans="1:14" ht="16.5" customHeight="1" x14ac:dyDescent="0.25">
      <c r="A36" s="97" t="s">
        <v>16</v>
      </c>
      <c r="B36" s="97"/>
      <c r="C36" s="97"/>
      <c r="D36" s="97"/>
      <c r="E36" s="97"/>
      <c r="F36" s="97"/>
      <c r="G36" s="97"/>
      <c r="H36" s="97"/>
      <c r="M36" s="9"/>
    </row>
    <row r="37" spans="1:14" ht="25.5" x14ac:dyDescent="0.25">
      <c r="A37" s="51" t="s">
        <v>1</v>
      </c>
      <c r="B37" s="51" t="s">
        <v>2</v>
      </c>
      <c r="C37" s="51" t="s">
        <v>11</v>
      </c>
      <c r="D37" s="51" t="s">
        <v>62</v>
      </c>
      <c r="E37" s="51" t="s">
        <v>63</v>
      </c>
      <c r="F37" s="51" t="s">
        <v>64</v>
      </c>
      <c r="G37" s="51" t="s">
        <v>7</v>
      </c>
      <c r="H37" s="51" t="s">
        <v>8</v>
      </c>
      <c r="M37" s="9"/>
    </row>
    <row r="38" spans="1:14" x14ac:dyDescent="0.25">
      <c r="A38" s="51"/>
      <c r="B38" s="59">
        <v>1</v>
      </c>
      <c r="C38" s="51">
        <v>2</v>
      </c>
      <c r="D38" s="51">
        <v>3</v>
      </c>
      <c r="E38" s="51">
        <v>4</v>
      </c>
      <c r="F38" s="51">
        <v>5</v>
      </c>
      <c r="G38" s="51">
        <v>6</v>
      </c>
      <c r="H38" s="51">
        <v>7</v>
      </c>
      <c r="K38" s="39"/>
    </row>
    <row r="39" spans="1:14" ht="16.5" customHeight="1" x14ac:dyDescent="0.25">
      <c r="A39" s="51">
        <v>31</v>
      </c>
      <c r="B39" s="53" t="s">
        <v>54</v>
      </c>
      <c r="C39" s="54">
        <v>12733.94</v>
      </c>
      <c r="D39" s="54">
        <v>12244.1</v>
      </c>
      <c r="E39" s="54">
        <v>8051.98</v>
      </c>
      <c r="F39" s="54">
        <v>7726.56</v>
      </c>
      <c r="G39" s="55">
        <f t="shared" ref="G39:G41" si="14">F39/D39*100</f>
        <v>63.104352300291566</v>
      </c>
      <c r="H39" s="55">
        <f t="shared" ref="H39:H41" si="15">F39/E39*100</f>
        <v>95.958509583978113</v>
      </c>
    </row>
    <row r="40" spans="1:14" x14ac:dyDescent="0.25">
      <c r="A40" s="51">
        <v>32</v>
      </c>
      <c r="B40" s="53" t="s">
        <v>53</v>
      </c>
      <c r="C40" s="54">
        <v>177.68</v>
      </c>
      <c r="D40" s="54">
        <v>0</v>
      </c>
      <c r="E40" s="54">
        <v>67.010000000000005</v>
      </c>
      <c r="F40" s="54">
        <v>67.010000000000005</v>
      </c>
      <c r="G40" s="55" t="e">
        <f t="shared" si="14"/>
        <v>#DIV/0!</v>
      </c>
      <c r="H40" s="55">
        <f t="shared" si="15"/>
        <v>100</v>
      </c>
    </row>
    <row r="41" spans="1:14" x14ac:dyDescent="0.25">
      <c r="A41" s="51"/>
      <c r="B41" s="56" t="s">
        <v>4</v>
      </c>
      <c r="C41" s="57">
        <f>SUM(C39:C40)</f>
        <v>12911.62</v>
      </c>
      <c r="D41" s="57">
        <f>SUM(D39:D40)</f>
        <v>12244.1</v>
      </c>
      <c r="E41" s="57">
        <f>SUM(E39:E40)</f>
        <v>8118.99</v>
      </c>
      <c r="F41" s="57">
        <f>SUM(F39:F40)</f>
        <v>7793.5700000000006</v>
      </c>
      <c r="G41" s="58">
        <f t="shared" si="14"/>
        <v>63.651636298298776</v>
      </c>
      <c r="H41" s="58">
        <f t="shared" si="15"/>
        <v>95.991865983330456</v>
      </c>
    </row>
    <row r="42" spans="1:14" ht="16.5" customHeight="1" x14ac:dyDescent="0.25">
      <c r="A42" s="97" t="s">
        <v>17</v>
      </c>
      <c r="B42" s="97"/>
      <c r="C42" s="97"/>
      <c r="D42" s="97"/>
      <c r="E42" s="97"/>
      <c r="F42" s="97"/>
      <c r="G42" s="97"/>
      <c r="H42" s="97"/>
    </row>
    <row r="43" spans="1:14" ht="25.5" x14ac:dyDescent="0.25">
      <c r="A43" s="51" t="s">
        <v>1</v>
      </c>
      <c r="B43" s="51" t="s">
        <v>2</v>
      </c>
      <c r="C43" s="51" t="s">
        <v>11</v>
      </c>
      <c r="D43" s="51" t="s">
        <v>62</v>
      </c>
      <c r="E43" s="51" t="s">
        <v>63</v>
      </c>
      <c r="F43" s="51" t="s">
        <v>64</v>
      </c>
      <c r="G43" s="51" t="s">
        <v>7</v>
      </c>
      <c r="H43" s="51" t="s">
        <v>8</v>
      </c>
    </row>
    <row r="44" spans="1:14" x14ac:dyDescent="0.25">
      <c r="A44" s="51"/>
      <c r="B44" s="59">
        <v>1</v>
      </c>
      <c r="C44" s="51">
        <v>2</v>
      </c>
      <c r="D44" s="51">
        <v>3</v>
      </c>
      <c r="E44" s="51">
        <v>4</v>
      </c>
      <c r="F44" s="51">
        <v>5</v>
      </c>
      <c r="G44" s="51">
        <v>6</v>
      </c>
      <c r="H44" s="51">
        <v>7</v>
      </c>
      <c r="J44" s="29"/>
      <c r="K44" s="45"/>
    </row>
    <row r="45" spans="1:14" x14ac:dyDescent="0.25">
      <c r="A45" s="51">
        <v>31</v>
      </c>
      <c r="B45" s="53" t="s">
        <v>54</v>
      </c>
      <c r="C45" s="54">
        <v>1019715.62</v>
      </c>
      <c r="D45" s="54">
        <v>1050160.95</v>
      </c>
      <c r="E45" s="54">
        <v>1289962.95</v>
      </c>
      <c r="F45" s="54">
        <v>1269192.73</v>
      </c>
      <c r="G45" s="55">
        <f t="shared" ref="G45:G52" si="16">F45/D45*100</f>
        <v>120.85697244789002</v>
      </c>
      <c r="H45" s="55">
        <f t="shared" ref="H45:H52" si="17">F45/E45*100</f>
        <v>98.389859181614483</v>
      </c>
      <c r="K45" s="44"/>
    </row>
    <row r="46" spans="1:14" x14ac:dyDescent="0.25">
      <c r="A46" s="51">
        <v>32</v>
      </c>
      <c r="B46" s="60" t="s">
        <v>53</v>
      </c>
      <c r="C46" s="54">
        <v>102464.12</v>
      </c>
      <c r="D46" s="54">
        <v>118886.3</v>
      </c>
      <c r="E46" s="54">
        <v>104300.37</v>
      </c>
      <c r="F46" s="54">
        <v>102830.6</v>
      </c>
      <c r="G46" s="55">
        <f t="shared" si="16"/>
        <v>86.494911524708911</v>
      </c>
      <c r="H46" s="55">
        <f t="shared" si="17"/>
        <v>98.590829543557717</v>
      </c>
      <c r="K46" s="44"/>
    </row>
    <row r="47" spans="1:14" x14ac:dyDescent="0.25">
      <c r="A47" s="51">
        <v>34</v>
      </c>
      <c r="B47" s="53" t="s">
        <v>56</v>
      </c>
      <c r="C47" s="54">
        <v>1808.4</v>
      </c>
      <c r="D47" s="54">
        <v>920</v>
      </c>
      <c r="E47" s="54">
        <v>733.97</v>
      </c>
      <c r="F47" s="54">
        <v>733.97</v>
      </c>
      <c r="G47" s="55">
        <f t="shared" si="16"/>
        <v>79.779347826086962</v>
      </c>
      <c r="H47" s="55">
        <f t="shared" si="17"/>
        <v>100</v>
      </c>
      <c r="J47" s="9"/>
      <c r="K47" s="44"/>
    </row>
    <row r="48" spans="1:14" x14ac:dyDescent="0.25">
      <c r="A48" s="51">
        <v>37</v>
      </c>
      <c r="B48" s="61" t="s">
        <v>55</v>
      </c>
      <c r="C48" s="54">
        <v>35050.42</v>
      </c>
      <c r="D48" s="54">
        <v>20000</v>
      </c>
      <c r="E48" s="54">
        <v>46934.1</v>
      </c>
      <c r="F48" s="54">
        <v>46934.1</v>
      </c>
      <c r="G48" s="55">
        <f t="shared" si="16"/>
        <v>234.6705</v>
      </c>
      <c r="H48" s="55">
        <f t="shared" si="17"/>
        <v>100</v>
      </c>
      <c r="J48" s="9"/>
      <c r="K48" s="9"/>
    </row>
    <row r="49" spans="1:16" x14ac:dyDescent="0.25">
      <c r="A49" s="51">
        <v>38</v>
      </c>
      <c r="B49" s="53" t="s">
        <v>57</v>
      </c>
      <c r="C49" s="54">
        <v>767.11</v>
      </c>
      <c r="D49" s="54">
        <v>0</v>
      </c>
      <c r="E49" s="54">
        <v>935.3</v>
      </c>
      <c r="F49" s="54">
        <v>935.3</v>
      </c>
      <c r="G49" s="55" t="e">
        <f t="shared" si="16"/>
        <v>#DIV/0!</v>
      </c>
      <c r="H49" s="55">
        <f t="shared" si="17"/>
        <v>100</v>
      </c>
      <c r="J49" s="9"/>
      <c r="K49" s="9"/>
      <c r="L49" s="9"/>
    </row>
    <row r="50" spans="1:16" x14ac:dyDescent="0.25">
      <c r="A50" s="51">
        <v>42</v>
      </c>
      <c r="B50" s="53" t="s">
        <v>52</v>
      </c>
      <c r="C50" s="54">
        <v>22524.71</v>
      </c>
      <c r="D50" s="54">
        <v>24000</v>
      </c>
      <c r="E50" s="54">
        <v>29157.8</v>
      </c>
      <c r="F50" s="54">
        <v>29297.8</v>
      </c>
      <c r="G50" s="55">
        <f t="shared" si="16"/>
        <v>122.07416666666666</v>
      </c>
      <c r="H50" s="55">
        <f t="shared" si="17"/>
        <v>100.48014596437318</v>
      </c>
      <c r="J50" s="9"/>
      <c r="K50" s="9"/>
      <c r="L50" s="9"/>
    </row>
    <row r="51" spans="1:16" x14ac:dyDescent="0.25">
      <c r="A51" s="51">
        <v>45</v>
      </c>
      <c r="B51" s="53" t="s">
        <v>74</v>
      </c>
      <c r="C51" s="54">
        <v>0</v>
      </c>
      <c r="D51" s="54">
        <v>0</v>
      </c>
      <c r="E51" s="54">
        <v>4500</v>
      </c>
      <c r="F51" s="54">
        <v>4500</v>
      </c>
      <c r="G51" s="55" t="e">
        <f t="shared" si="16"/>
        <v>#DIV/0!</v>
      </c>
      <c r="H51" s="55">
        <f t="shared" si="17"/>
        <v>100</v>
      </c>
      <c r="J51" s="9"/>
      <c r="K51" s="9"/>
      <c r="L51" s="9"/>
    </row>
    <row r="52" spans="1:16" x14ac:dyDescent="0.25">
      <c r="A52" s="51"/>
      <c r="B52" s="56" t="s">
        <v>4</v>
      </c>
      <c r="C52" s="57">
        <f>SUM(C45:C51)</f>
        <v>1182330.3799999999</v>
      </c>
      <c r="D52" s="57">
        <f>SUM(D45:D51)</f>
        <v>1213967.25</v>
      </c>
      <c r="E52" s="57">
        <f>SUM(E45:E51)</f>
        <v>1476524.49</v>
      </c>
      <c r="F52" s="57">
        <f>SUM(F45:F51)</f>
        <v>1454424.5000000002</v>
      </c>
      <c r="G52" s="58">
        <f t="shared" si="16"/>
        <v>119.80755658770863</v>
      </c>
      <c r="H52" s="58">
        <f t="shared" si="17"/>
        <v>98.503242570666757</v>
      </c>
      <c r="J52" s="9"/>
      <c r="K52" s="9"/>
      <c r="L52" s="9"/>
    </row>
    <row r="53" spans="1:16" ht="16.5" customHeight="1" x14ac:dyDescent="0.25">
      <c r="A53" s="97" t="s">
        <v>21</v>
      </c>
      <c r="B53" s="97"/>
      <c r="C53" s="97"/>
      <c r="D53" s="97"/>
      <c r="E53" s="97"/>
      <c r="F53" s="97"/>
      <c r="G53" s="97"/>
      <c r="H53" s="97"/>
      <c r="J53" s="9"/>
      <c r="K53" s="9"/>
      <c r="L53" s="9"/>
    </row>
    <row r="54" spans="1:16" ht="25.5" x14ac:dyDescent="0.25">
      <c r="A54" s="51" t="s">
        <v>1</v>
      </c>
      <c r="B54" s="51" t="s">
        <v>2</v>
      </c>
      <c r="C54" s="51" t="s">
        <v>11</v>
      </c>
      <c r="D54" s="51" t="s">
        <v>62</v>
      </c>
      <c r="E54" s="51" t="s">
        <v>63</v>
      </c>
      <c r="F54" s="51" t="s">
        <v>64</v>
      </c>
      <c r="G54" s="51" t="s">
        <v>7</v>
      </c>
      <c r="H54" s="51" t="s">
        <v>8</v>
      </c>
      <c r="K54" s="9"/>
      <c r="L54" s="9"/>
    </row>
    <row r="55" spans="1:16" x14ac:dyDescent="0.25">
      <c r="A55" s="51"/>
      <c r="B55" s="59">
        <v>1</v>
      </c>
      <c r="C55" s="51">
        <v>2</v>
      </c>
      <c r="D55" s="51">
        <v>3</v>
      </c>
      <c r="E55" s="51">
        <v>4</v>
      </c>
      <c r="F55" s="51">
        <v>5</v>
      </c>
      <c r="G55" s="51">
        <v>6</v>
      </c>
      <c r="H55" s="51">
        <v>7</v>
      </c>
      <c r="J55" s="43"/>
      <c r="K55" s="9"/>
      <c r="L55" s="9"/>
    </row>
    <row r="56" spans="1:16" x14ac:dyDescent="0.25">
      <c r="A56" s="51">
        <v>32</v>
      </c>
      <c r="B56" s="53" t="s">
        <v>53</v>
      </c>
      <c r="C56" s="62">
        <v>26.54</v>
      </c>
      <c r="D56" s="62">
        <v>53.1</v>
      </c>
      <c r="E56" s="54">
        <v>1100</v>
      </c>
      <c r="F56" s="62">
        <v>0</v>
      </c>
      <c r="G56" s="55">
        <f t="shared" ref="G56:G57" si="18">F56/D56*100</f>
        <v>0</v>
      </c>
      <c r="H56" s="55">
        <f t="shared" ref="H56:H57" si="19">F56/E56*100</f>
        <v>0</v>
      </c>
      <c r="J56" s="9"/>
      <c r="K56" s="9"/>
      <c r="L56" s="9"/>
    </row>
    <row r="57" spans="1:16" x14ac:dyDescent="0.25">
      <c r="A57" s="51"/>
      <c r="B57" s="56" t="s">
        <v>4</v>
      </c>
      <c r="C57" s="63">
        <f>SUM(B56:C56)</f>
        <v>26.54</v>
      </c>
      <c r="D57" s="63">
        <f>SUM(D56:D56)</f>
        <v>53.1</v>
      </c>
      <c r="E57" s="57">
        <f>SUM(E56:E56)</f>
        <v>1100</v>
      </c>
      <c r="F57" s="63">
        <f>SUM(F56:F56)</f>
        <v>0</v>
      </c>
      <c r="G57" s="58">
        <f t="shared" si="18"/>
        <v>0</v>
      </c>
      <c r="H57" s="58">
        <f t="shared" si="19"/>
        <v>0</v>
      </c>
      <c r="J57" s="9"/>
      <c r="K57" s="9"/>
      <c r="L57" s="9"/>
    </row>
    <row r="58" spans="1:16" ht="16.5" customHeight="1" x14ac:dyDescent="0.25">
      <c r="A58" s="97" t="s">
        <v>22</v>
      </c>
      <c r="B58" s="97"/>
      <c r="C58" s="97"/>
      <c r="D58" s="97"/>
      <c r="E58" s="97"/>
      <c r="F58" s="97"/>
      <c r="G58" s="97"/>
      <c r="H58" s="97"/>
      <c r="J58" s="9"/>
      <c r="K58" s="9"/>
      <c r="L58" s="9"/>
      <c r="M58" s="9"/>
      <c r="N58" s="9"/>
      <c r="O58" s="9"/>
      <c r="P58" s="9"/>
    </row>
    <row r="59" spans="1:16" ht="25.5" x14ac:dyDescent="0.25">
      <c r="A59" s="51" t="s">
        <v>1</v>
      </c>
      <c r="B59" s="51" t="s">
        <v>2</v>
      </c>
      <c r="C59" s="51" t="s">
        <v>11</v>
      </c>
      <c r="D59" s="51" t="s">
        <v>62</v>
      </c>
      <c r="E59" s="51" t="s">
        <v>63</v>
      </c>
      <c r="F59" s="51" t="s">
        <v>64</v>
      </c>
      <c r="G59" s="51" t="s">
        <v>7</v>
      </c>
      <c r="H59" s="51" t="s">
        <v>8</v>
      </c>
      <c r="J59" s="9"/>
      <c r="K59" s="9"/>
      <c r="L59" s="9"/>
      <c r="M59" s="9"/>
      <c r="N59" s="9"/>
      <c r="O59" s="9"/>
    </row>
    <row r="60" spans="1:16" x14ac:dyDescent="0.25">
      <c r="A60" s="51"/>
      <c r="B60" s="59">
        <v>1</v>
      </c>
      <c r="C60" s="51">
        <v>2</v>
      </c>
      <c r="D60" s="51">
        <v>3</v>
      </c>
      <c r="E60" s="51">
        <v>4</v>
      </c>
      <c r="F60" s="51">
        <v>5</v>
      </c>
      <c r="G60" s="51">
        <v>6</v>
      </c>
      <c r="H60" s="51">
        <v>7</v>
      </c>
      <c r="J60" s="14"/>
      <c r="K60" s="14"/>
      <c r="L60" s="9"/>
      <c r="M60" s="9"/>
      <c r="N60" s="9"/>
      <c r="O60" s="9"/>
    </row>
    <row r="61" spans="1:16" x14ac:dyDescent="0.25">
      <c r="A61" s="51">
        <v>32</v>
      </c>
      <c r="B61" s="53" t="s">
        <v>53</v>
      </c>
      <c r="C61" s="54">
        <v>0</v>
      </c>
      <c r="D61" s="54">
        <v>0</v>
      </c>
      <c r="E61" s="54">
        <v>6322.22</v>
      </c>
      <c r="F61" s="54">
        <v>0</v>
      </c>
      <c r="G61" s="55" t="e">
        <f t="shared" ref="G61:G63" si="20">F61/D61*100</f>
        <v>#DIV/0!</v>
      </c>
      <c r="H61" s="55">
        <f t="shared" ref="H61:H63" si="21">F61/E61*100</f>
        <v>0</v>
      </c>
      <c r="J61" s="14"/>
      <c r="K61" s="14"/>
      <c r="L61" s="9"/>
      <c r="M61" s="9"/>
      <c r="N61" s="9"/>
      <c r="O61" s="9"/>
    </row>
    <row r="62" spans="1:16" x14ac:dyDescent="0.25">
      <c r="A62" s="51">
        <v>34</v>
      </c>
      <c r="B62" s="53" t="s">
        <v>56</v>
      </c>
      <c r="C62" s="54">
        <v>0</v>
      </c>
      <c r="D62" s="54">
        <v>0</v>
      </c>
      <c r="E62" s="54">
        <v>0</v>
      </c>
      <c r="F62" s="54">
        <v>0</v>
      </c>
      <c r="G62" s="55" t="e">
        <f t="shared" si="20"/>
        <v>#DIV/0!</v>
      </c>
      <c r="H62" s="55" t="e">
        <f t="shared" si="21"/>
        <v>#DIV/0!</v>
      </c>
      <c r="J62" s="14"/>
      <c r="K62" s="14"/>
      <c r="L62" s="9"/>
      <c r="M62" s="9"/>
      <c r="N62" s="9"/>
      <c r="O62" s="9"/>
    </row>
    <row r="63" spans="1:16" x14ac:dyDescent="0.25">
      <c r="A63" s="51"/>
      <c r="B63" s="56" t="s">
        <v>4</v>
      </c>
      <c r="C63" s="57">
        <f>SUM(C61:C62)</f>
        <v>0</v>
      </c>
      <c r="D63" s="57">
        <f>SUM(D61:D62)</f>
        <v>0</v>
      </c>
      <c r="E63" s="57">
        <f>SUM(E61:E62)</f>
        <v>6322.22</v>
      </c>
      <c r="F63" s="57">
        <f>SUM(F61:F62)</f>
        <v>0</v>
      </c>
      <c r="G63" s="58" t="e">
        <f t="shared" si="20"/>
        <v>#DIV/0!</v>
      </c>
      <c r="H63" s="58">
        <f t="shared" si="21"/>
        <v>0</v>
      </c>
    </row>
    <row r="64" spans="1:16" ht="16.5" customHeight="1" x14ac:dyDescent="0.25">
      <c r="A64" s="97" t="s">
        <v>23</v>
      </c>
      <c r="B64" s="97"/>
      <c r="C64" s="97"/>
      <c r="D64" s="97"/>
      <c r="E64" s="97"/>
      <c r="F64" s="97"/>
      <c r="G64" s="97"/>
      <c r="H64" s="97"/>
    </row>
    <row r="65" spans="1:14" ht="25.5" x14ac:dyDescent="0.25">
      <c r="A65" s="51" t="s">
        <v>1</v>
      </c>
      <c r="B65" s="51" t="s">
        <v>2</v>
      </c>
      <c r="C65" s="51" t="s">
        <v>11</v>
      </c>
      <c r="D65" s="51" t="s">
        <v>62</v>
      </c>
      <c r="E65" s="51" t="s">
        <v>63</v>
      </c>
      <c r="F65" s="51" t="s">
        <v>64</v>
      </c>
      <c r="G65" s="51" t="s">
        <v>7</v>
      </c>
      <c r="H65" s="51" t="s">
        <v>8</v>
      </c>
      <c r="I65" s="14"/>
      <c r="J65" s="41"/>
      <c r="K65" s="40"/>
      <c r="L65" s="40"/>
      <c r="M65" s="40"/>
    </row>
    <row r="66" spans="1:14" x14ac:dyDescent="0.25">
      <c r="A66" s="51"/>
      <c r="B66" s="59">
        <v>1</v>
      </c>
      <c r="C66" s="51">
        <v>2</v>
      </c>
      <c r="D66" s="51">
        <v>3</v>
      </c>
      <c r="E66" s="51">
        <v>4</v>
      </c>
      <c r="F66" s="51">
        <v>5</v>
      </c>
      <c r="G66" s="51">
        <v>6</v>
      </c>
      <c r="H66" s="51">
        <v>7</v>
      </c>
      <c r="I66" s="14"/>
      <c r="J66" s="42"/>
      <c r="K66" s="42"/>
      <c r="L66" s="14"/>
      <c r="M66" s="14"/>
    </row>
    <row r="67" spans="1:14" x14ac:dyDescent="0.25">
      <c r="A67" s="51">
        <v>32</v>
      </c>
      <c r="B67" s="64" t="s">
        <v>53</v>
      </c>
      <c r="C67" s="65">
        <v>0</v>
      </c>
      <c r="D67" s="65">
        <v>0</v>
      </c>
      <c r="E67" s="65">
        <v>5</v>
      </c>
      <c r="F67" s="65">
        <v>5</v>
      </c>
      <c r="G67" s="55" t="e">
        <f t="shared" ref="G67:G69" si="22">F67/D67*100</f>
        <v>#DIV/0!</v>
      </c>
      <c r="H67" s="55">
        <f t="shared" ref="H67:H69" si="23">F67/E67*100</f>
        <v>100</v>
      </c>
      <c r="I67" s="14"/>
      <c r="J67" s="46"/>
      <c r="K67" s="46"/>
      <c r="L67" s="14"/>
      <c r="M67" s="14"/>
    </row>
    <row r="68" spans="1:14" x14ac:dyDescent="0.25">
      <c r="A68" s="51">
        <v>42</v>
      </c>
      <c r="B68" s="53" t="s">
        <v>52</v>
      </c>
      <c r="C68" s="62">
        <v>6.38</v>
      </c>
      <c r="D68" s="62">
        <v>0</v>
      </c>
      <c r="E68" s="62">
        <v>47.65</v>
      </c>
      <c r="F68" s="62">
        <v>18.14</v>
      </c>
      <c r="G68" s="55" t="e">
        <f t="shared" si="22"/>
        <v>#DIV/0!</v>
      </c>
      <c r="H68" s="55">
        <f t="shared" si="23"/>
        <v>38.069254984260233</v>
      </c>
      <c r="I68" s="14"/>
      <c r="J68" s="14"/>
      <c r="K68" s="14"/>
      <c r="L68" s="14"/>
      <c r="M68" s="14"/>
    </row>
    <row r="69" spans="1:14" x14ac:dyDescent="0.25">
      <c r="A69" s="51"/>
      <c r="B69" s="56" t="s">
        <v>4</v>
      </c>
      <c r="C69" s="63">
        <f>SUM(C68:C68)</f>
        <v>6.38</v>
      </c>
      <c r="D69" s="63">
        <f>SUM(D68:D68)</f>
        <v>0</v>
      </c>
      <c r="E69" s="63">
        <f>E67+E68</f>
        <v>52.65</v>
      </c>
      <c r="F69" s="63">
        <f>F67+F68</f>
        <v>23.14</v>
      </c>
      <c r="G69" s="58" t="e">
        <f t="shared" si="22"/>
        <v>#DIV/0!</v>
      </c>
      <c r="H69" s="58">
        <f t="shared" si="23"/>
        <v>43.950617283950621</v>
      </c>
      <c r="I69" s="14"/>
      <c r="J69" s="14"/>
      <c r="K69" s="14"/>
      <c r="L69" s="14"/>
      <c r="M69" s="14"/>
    </row>
    <row r="70" spans="1:14" ht="16.5" customHeight="1" x14ac:dyDescent="0.25">
      <c r="A70" s="97" t="s">
        <v>24</v>
      </c>
      <c r="B70" s="97"/>
      <c r="C70" s="97"/>
      <c r="D70" s="97"/>
      <c r="E70" s="97"/>
      <c r="F70" s="97"/>
      <c r="G70" s="97"/>
      <c r="H70" s="97"/>
      <c r="I70" s="14"/>
      <c r="J70" s="14"/>
      <c r="K70" s="14"/>
      <c r="L70" s="14"/>
      <c r="M70" s="14"/>
    </row>
    <row r="71" spans="1:14" ht="25.5" x14ac:dyDescent="0.25">
      <c r="A71" s="51" t="s">
        <v>1</v>
      </c>
      <c r="B71" s="51" t="s">
        <v>2</v>
      </c>
      <c r="C71" s="51" t="s">
        <v>11</v>
      </c>
      <c r="D71" s="51" t="s">
        <v>62</v>
      </c>
      <c r="E71" s="51" t="s">
        <v>63</v>
      </c>
      <c r="F71" s="51" t="s">
        <v>64</v>
      </c>
      <c r="G71" s="51" t="s">
        <v>7</v>
      </c>
      <c r="H71" s="51" t="s">
        <v>8</v>
      </c>
      <c r="I71" s="14"/>
      <c r="J71" s="14"/>
      <c r="K71" s="14"/>
      <c r="L71" s="14"/>
      <c r="M71" s="14"/>
    </row>
    <row r="72" spans="1:14" x14ac:dyDescent="0.25">
      <c r="A72" s="51"/>
      <c r="B72" s="59">
        <v>1</v>
      </c>
      <c r="C72" s="52">
        <v>2</v>
      </c>
      <c r="D72" s="52">
        <v>3</v>
      </c>
      <c r="E72" s="52">
        <v>4</v>
      </c>
      <c r="F72" s="52">
        <v>5</v>
      </c>
      <c r="G72" s="52">
        <v>6</v>
      </c>
      <c r="H72" s="52">
        <v>7</v>
      </c>
      <c r="I72" s="14"/>
      <c r="J72" s="14"/>
      <c r="K72" s="14"/>
      <c r="L72" s="14"/>
      <c r="M72" s="14"/>
    </row>
    <row r="73" spans="1:14" x14ac:dyDescent="0.25">
      <c r="A73" s="51">
        <v>32</v>
      </c>
      <c r="B73" s="53" t="s">
        <v>53</v>
      </c>
      <c r="C73" s="54">
        <v>1517.9</v>
      </c>
      <c r="D73" s="54">
        <v>0</v>
      </c>
      <c r="E73" s="54">
        <v>1719.37</v>
      </c>
      <c r="F73" s="54">
        <v>1013.8</v>
      </c>
      <c r="G73" s="55" t="e">
        <f t="shared" ref="G73:G75" si="24">F73/D73*100</f>
        <v>#DIV/0!</v>
      </c>
      <c r="H73" s="55">
        <f t="shared" ref="H73:H75" si="25">F73/E73*100</f>
        <v>58.963457545496311</v>
      </c>
      <c r="I73" s="14"/>
      <c r="J73" s="14"/>
      <c r="K73" s="14"/>
      <c r="L73" s="14"/>
      <c r="M73" s="14"/>
      <c r="N73" s="9"/>
    </row>
    <row r="74" spans="1:14" x14ac:dyDescent="0.25">
      <c r="A74" s="51">
        <v>42</v>
      </c>
      <c r="B74" s="53" t="s">
        <v>52</v>
      </c>
      <c r="C74" s="54">
        <v>0</v>
      </c>
      <c r="D74" s="54">
        <v>0</v>
      </c>
      <c r="E74" s="54">
        <v>0</v>
      </c>
      <c r="F74" s="54">
        <v>0</v>
      </c>
      <c r="G74" s="55"/>
      <c r="H74" s="55"/>
      <c r="I74" s="14"/>
      <c r="J74" s="14"/>
      <c r="K74" s="14"/>
      <c r="L74" s="14"/>
      <c r="M74" s="14"/>
    </row>
    <row r="75" spans="1:14" x14ac:dyDescent="0.25">
      <c r="A75" s="51"/>
      <c r="B75" s="56" t="s">
        <v>4</v>
      </c>
      <c r="C75" s="57">
        <f>SUM(C73:C74)</f>
        <v>1517.9</v>
      </c>
      <c r="D75" s="57">
        <f>SUM(D73:D74)</f>
        <v>0</v>
      </c>
      <c r="E75" s="57">
        <f>SUM(E73:E74)</f>
        <v>1719.37</v>
      </c>
      <c r="F75" s="57">
        <f>SUM(F73:F74)</f>
        <v>1013.8</v>
      </c>
      <c r="G75" s="58" t="e">
        <f t="shared" si="24"/>
        <v>#DIV/0!</v>
      </c>
      <c r="H75" s="58">
        <f t="shared" si="25"/>
        <v>58.963457545496311</v>
      </c>
      <c r="I75" s="14"/>
      <c r="J75" s="14"/>
      <c r="K75" s="40"/>
      <c r="L75" s="40"/>
      <c r="M75" s="40"/>
    </row>
    <row r="76" spans="1:14" x14ac:dyDescent="0.25">
      <c r="A76" s="97" t="s">
        <v>34</v>
      </c>
      <c r="B76" s="97"/>
      <c r="C76" s="97"/>
      <c r="D76" s="97"/>
      <c r="E76" s="97"/>
      <c r="F76" s="97"/>
      <c r="G76" s="97"/>
      <c r="H76" s="97"/>
      <c r="I76" s="14"/>
      <c r="J76" s="14"/>
      <c r="K76" s="40"/>
      <c r="L76" s="40"/>
      <c r="M76" s="40"/>
    </row>
    <row r="77" spans="1:14" ht="25.5" x14ac:dyDescent="0.25">
      <c r="A77" s="51" t="s">
        <v>1</v>
      </c>
      <c r="B77" s="51" t="s">
        <v>2</v>
      </c>
      <c r="C77" s="51" t="s">
        <v>11</v>
      </c>
      <c r="D77" s="51" t="s">
        <v>62</v>
      </c>
      <c r="E77" s="51" t="s">
        <v>63</v>
      </c>
      <c r="F77" s="51" t="s">
        <v>64</v>
      </c>
      <c r="G77" s="51" t="s">
        <v>7</v>
      </c>
      <c r="H77" s="51" t="s">
        <v>8</v>
      </c>
      <c r="I77" s="14"/>
      <c r="J77" s="14"/>
      <c r="K77" s="14"/>
      <c r="L77" s="14"/>
      <c r="M77" s="40"/>
    </row>
    <row r="78" spans="1:14" x14ac:dyDescent="0.25">
      <c r="A78" s="51"/>
      <c r="B78" s="66" t="s">
        <v>44</v>
      </c>
      <c r="C78" s="67" t="s">
        <v>45</v>
      </c>
      <c r="D78" s="67" t="s">
        <v>46</v>
      </c>
      <c r="E78" s="67" t="s">
        <v>47</v>
      </c>
      <c r="F78" s="67" t="s">
        <v>48</v>
      </c>
      <c r="G78" s="68" t="s">
        <v>49</v>
      </c>
      <c r="H78" s="68" t="s">
        <v>50</v>
      </c>
      <c r="I78" s="14"/>
      <c r="J78" s="14"/>
      <c r="K78" s="14"/>
      <c r="L78" s="14"/>
      <c r="M78" s="40"/>
    </row>
    <row r="79" spans="1:14" x14ac:dyDescent="0.25">
      <c r="A79" s="51">
        <v>31</v>
      </c>
      <c r="B79" s="53" t="s">
        <v>54</v>
      </c>
      <c r="C79" s="80">
        <v>0</v>
      </c>
      <c r="D79" s="80">
        <v>0</v>
      </c>
      <c r="E79" s="65" t="s">
        <v>72</v>
      </c>
      <c r="F79" s="65" t="s">
        <v>73</v>
      </c>
      <c r="G79" s="55" t="e">
        <f t="shared" ref="G79:G81" si="26">F79/D79*100</f>
        <v>#DIV/0!</v>
      </c>
      <c r="H79" s="55">
        <f t="shared" ref="H79:H81" si="27">F79/E79*100</f>
        <v>89.62004704179482</v>
      </c>
      <c r="I79" s="14"/>
      <c r="J79" s="14"/>
      <c r="K79" s="14"/>
      <c r="L79" s="14"/>
      <c r="M79" s="40"/>
    </row>
    <row r="80" spans="1:14" x14ac:dyDescent="0.25">
      <c r="A80" s="51">
        <v>32</v>
      </c>
      <c r="B80" s="60" t="s">
        <v>53</v>
      </c>
      <c r="C80" s="62">
        <v>200</v>
      </c>
      <c r="D80" s="62">
        <v>0</v>
      </c>
      <c r="E80" s="62">
        <v>167.83</v>
      </c>
      <c r="F80" s="62">
        <v>167.83</v>
      </c>
      <c r="G80" s="55" t="e">
        <f t="shared" si="26"/>
        <v>#DIV/0!</v>
      </c>
      <c r="H80" s="55">
        <f t="shared" si="27"/>
        <v>100</v>
      </c>
      <c r="I80" s="14"/>
      <c r="J80" s="14"/>
      <c r="K80" s="14"/>
      <c r="L80" s="14"/>
      <c r="M80" s="40"/>
    </row>
    <row r="81" spans="1:48" x14ac:dyDescent="0.25">
      <c r="A81" s="51"/>
      <c r="B81" s="56" t="s">
        <v>4</v>
      </c>
      <c r="C81" s="63">
        <f>C79+C80</f>
        <v>200</v>
      </c>
      <c r="D81" s="63">
        <f>D79+D80</f>
        <v>0</v>
      </c>
      <c r="E81" s="63">
        <f>E79+E80</f>
        <v>720.53000000000009</v>
      </c>
      <c r="F81" s="63">
        <f>F79+F80</f>
        <v>663.16</v>
      </c>
      <c r="G81" s="58" t="e">
        <f t="shared" si="26"/>
        <v>#DIV/0!</v>
      </c>
      <c r="H81" s="58">
        <f t="shared" si="27"/>
        <v>92.03780550428155</v>
      </c>
      <c r="I81" s="15"/>
      <c r="J81" s="15"/>
      <c r="K81" s="15"/>
      <c r="L81" s="15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6" customHeight="1" x14ac:dyDescent="0.25">
      <c r="A82" s="98" t="s">
        <v>65</v>
      </c>
      <c r="B82" s="99"/>
      <c r="C82" s="99"/>
      <c r="D82" s="99"/>
      <c r="E82" s="99"/>
      <c r="F82" s="99"/>
      <c r="G82" s="99"/>
      <c r="H82" s="100"/>
      <c r="I82" s="15"/>
      <c r="J82" s="15"/>
      <c r="K82" s="15"/>
      <c r="L82" s="15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25.5" x14ac:dyDescent="0.25">
      <c r="A83" s="51" t="s">
        <v>1</v>
      </c>
      <c r="B83" s="51" t="s">
        <v>2</v>
      </c>
      <c r="C83" s="51" t="s">
        <v>11</v>
      </c>
      <c r="D83" s="51" t="s">
        <v>62</v>
      </c>
      <c r="E83" s="51" t="s">
        <v>63</v>
      </c>
      <c r="F83" s="51" t="s">
        <v>64</v>
      </c>
      <c r="G83" s="51" t="s">
        <v>7</v>
      </c>
      <c r="H83" s="51" t="s">
        <v>8</v>
      </c>
      <c r="I83" s="15"/>
      <c r="J83" s="15"/>
      <c r="K83" s="15"/>
      <c r="L83" s="15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x14ac:dyDescent="0.25">
      <c r="A84" s="51"/>
      <c r="B84" s="66" t="s">
        <v>44</v>
      </c>
      <c r="C84" s="67" t="s">
        <v>45</v>
      </c>
      <c r="D84" s="67" t="s">
        <v>46</v>
      </c>
      <c r="E84" s="67" t="s">
        <v>47</v>
      </c>
      <c r="F84" s="67" t="s">
        <v>48</v>
      </c>
      <c r="G84" s="68" t="s">
        <v>49</v>
      </c>
      <c r="H84" s="68" t="s">
        <v>50</v>
      </c>
      <c r="I84" s="15"/>
      <c r="J84" s="15"/>
      <c r="K84" s="15"/>
      <c r="L84" s="15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x14ac:dyDescent="0.25">
      <c r="A85" s="51">
        <v>32</v>
      </c>
      <c r="B85" s="56" t="s">
        <v>53</v>
      </c>
      <c r="C85" s="69">
        <v>0</v>
      </c>
      <c r="D85" s="69">
        <v>0</v>
      </c>
      <c r="E85" s="69">
        <v>654.61</v>
      </c>
      <c r="F85" s="69">
        <v>654.61</v>
      </c>
      <c r="G85" s="55" t="e">
        <f t="shared" ref="G85:G86" si="28">F85/D85*100</f>
        <v>#DIV/0!</v>
      </c>
      <c r="H85" s="55">
        <f t="shared" ref="H85:H86" si="29">F85/E85*100</f>
        <v>100</v>
      </c>
      <c r="I85" s="15"/>
      <c r="J85" s="15"/>
      <c r="K85" s="7"/>
      <c r="L85" s="15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x14ac:dyDescent="0.25">
      <c r="A86" s="51"/>
      <c r="B86" s="56" t="s">
        <v>4</v>
      </c>
      <c r="C86" s="70">
        <f>C85</f>
        <v>0</v>
      </c>
      <c r="D86" s="70">
        <f>D85</f>
        <v>0</v>
      </c>
      <c r="E86" s="70">
        <f>E85</f>
        <v>654.61</v>
      </c>
      <c r="F86" s="70">
        <f>F85</f>
        <v>654.61</v>
      </c>
      <c r="G86" s="71" t="e">
        <f t="shared" si="28"/>
        <v>#DIV/0!</v>
      </c>
      <c r="H86" s="71">
        <f t="shared" si="29"/>
        <v>100</v>
      </c>
      <c r="I86" s="15"/>
      <c r="J86" s="15"/>
      <c r="K86" s="15"/>
      <c r="L86" s="15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39" customHeight="1" x14ac:dyDescent="0.25">
      <c r="A87" s="96" t="s">
        <v>36</v>
      </c>
      <c r="B87" s="96"/>
      <c r="C87" s="47" t="s">
        <v>11</v>
      </c>
      <c r="D87" s="47" t="s">
        <v>62</v>
      </c>
      <c r="E87" s="47" t="s">
        <v>63</v>
      </c>
      <c r="F87" s="47" t="s">
        <v>64</v>
      </c>
      <c r="G87" s="47" t="s">
        <v>9</v>
      </c>
      <c r="H87" s="47" t="s">
        <v>9</v>
      </c>
      <c r="I87" s="15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6.5" customHeight="1" x14ac:dyDescent="0.25">
      <c r="A88" s="96" t="s">
        <v>5</v>
      </c>
      <c r="B88" s="96"/>
      <c r="C88" s="96"/>
      <c r="D88" s="96"/>
      <c r="E88" s="96"/>
      <c r="F88" s="96"/>
      <c r="G88" s="96"/>
      <c r="H88" s="96"/>
      <c r="I88" s="15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25.5" x14ac:dyDescent="0.25">
      <c r="A89" s="47" t="s">
        <v>1</v>
      </c>
      <c r="B89" s="47" t="s">
        <v>2</v>
      </c>
      <c r="C89" s="47" t="s">
        <v>11</v>
      </c>
      <c r="D89" s="47" t="s">
        <v>62</v>
      </c>
      <c r="E89" s="47" t="s">
        <v>63</v>
      </c>
      <c r="F89" s="47" t="s">
        <v>64</v>
      </c>
      <c r="G89" s="47" t="s">
        <v>7</v>
      </c>
      <c r="H89" s="47" t="s">
        <v>8</v>
      </c>
      <c r="I89" s="15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x14ac:dyDescent="0.25">
      <c r="A90" s="107">
        <v>1</v>
      </c>
      <c r="B90" s="108"/>
      <c r="C90" s="72">
        <v>2</v>
      </c>
      <c r="D90" s="72">
        <v>3</v>
      </c>
      <c r="E90" s="72">
        <v>4</v>
      </c>
      <c r="F90" s="72">
        <v>5</v>
      </c>
      <c r="G90" s="72">
        <v>6</v>
      </c>
      <c r="H90" s="72">
        <v>7</v>
      </c>
      <c r="I90" s="15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x14ac:dyDescent="0.25">
      <c r="A91" s="98" t="s">
        <v>67</v>
      </c>
      <c r="B91" s="100"/>
      <c r="C91" s="73">
        <f>C13</f>
        <v>0</v>
      </c>
      <c r="D91" s="73">
        <f>D13</f>
        <v>0</v>
      </c>
      <c r="E91" s="73">
        <f>E13</f>
        <v>6312.79</v>
      </c>
      <c r="F91" s="73">
        <f>F13</f>
        <v>6312.79</v>
      </c>
      <c r="G91" s="74" t="e">
        <f t="shared" ref="G91:G104" si="30">F91/D91*100</f>
        <v>#DIV/0!</v>
      </c>
      <c r="H91" s="74">
        <f t="shared" ref="H91:H104" si="31">F91/E91*100</f>
        <v>100</v>
      </c>
      <c r="I91" s="15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x14ac:dyDescent="0.25">
      <c r="A92" s="98" t="s">
        <v>69</v>
      </c>
      <c r="B92" s="100"/>
      <c r="C92" s="73">
        <f>C14</f>
        <v>0</v>
      </c>
      <c r="D92" s="73">
        <f>D14</f>
        <v>0</v>
      </c>
      <c r="E92" s="73">
        <f>E86</f>
        <v>654.61</v>
      </c>
      <c r="F92" s="73">
        <f>F86</f>
        <v>654.61</v>
      </c>
      <c r="G92" s="74" t="e">
        <f t="shared" si="30"/>
        <v>#DIV/0!</v>
      </c>
      <c r="H92" s="74">
        <f t="shared" si="31"/>
        <v>100</v>
      </c>
      <c r="I92" s="15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x14ac:dyDescent="0.25">
      <c r="A93" s="98" t="s">
        <v>25</v>
      </c>
      <c r="B93" s="100"/>
      <c r="C93" s="75">
        <f>SUM(C24)</f>
        <v>11319.27</v>
      </c>
      <c r="D93" s="75">
        <f>SUM(D24)</f>
        <v>12916.220000000001</v>
      </c>
      <c r="E93" s="75">
        <f>SUM(E24)</f>
        <v>18458.41</v>
      </c>
      <c r="F93" s="75">
        <f>SUM(F24)</f>
        <v>17287.18</v>
      </c>
      <c r="G93" s="74">
        <f t="shared" si="30"/>
        <v>133.84086056137164</v>
      </c>
      <c r="H93" s="74">
        <f t="shared" si="31"/>
        <v>93.654762246585705</v>
      </c>
      <c r="I93" s="15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21.95" customHeight="1" x14ac:dyDescent="0.25">
      <c r="A94" s="98" t="s">
        <v>26</v>
      </c>
      <c r="B94" s="100"/>
      <c r="C94" s="75">
        <f>SUM(C30)</f>
        <v>72599.09</v>
      </c>
      <c r="D94" s="75">
        <f>SUM(D30)</f>
        <v>69746.62</v>
      </c>
      <c r="E94" s="75">
        <f>SUM(E30)</f>
        <v>74492.539999999994</v>
      </c>
      <c r="F94" s="75">
        <f>SUM(F30)</f>
        <v>74293.78</v>
      </c>
      <c r="G94" s="74">
        <f t="shared" si="30"/>
        <v>106.51954173549916</v>
      </c>
      <c r="H94" s="74">
        <f t="shared" si="31"/>
        <v>99.733181336010304</v>
      </c>
      <c r="I94" s="15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x14ac:dyDescent="0.25">
      <c r="A95" s="98" t="s">
        <v>27</v>
      </c>
      <c r="B95" s="100"/>
      <c r="C95" s="75">
        <f>SUM(C35)</f>
        <v>0.01</v>
      </c>
      <c r="D95" s="75">
        <f>SUM(D35)</f>
        <v>667.65</v>
      </c>
      <c r="E95" s="75">
        <f>SUM(E35)</f>
        <v>667.65</v>
      </c>
      <c r="F95" s="75">
        <f>SUM(F35)</f>
        <v>0</v>
      </c>
      <c r="G95" s="74">
        <f t="shared" si="30"/>
        <v>0</v>
      </c>
      <c r="H95" s="74">
        <f t="shared" si="31"/>
        <v>0</v>
      </c>
      <c r="I95" s="15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x14ac:dyDescent="0.25">
      <c r="A96" s="98" t="s">
        <v>28</v>
      </c>
      <c r="B96" s="100"/>
      <c r="C96" s="75">
        <f>SUM(C41)</f>
        <v>12911.62</v>
      </c>
      <c r="D96" s="75">
        <f>SUM(D41)</f>
        <v>12244.1</v>
      </c>
      <c r="E96" s="75">
        <f>SUM(E41)</f>
        <v>8118.99</v>
      </c>
      <c r="F96" s="75">
        <f>SUM(F41)</f>
        <v>7793.5700000000006</v>
      </c>
      <c r="G96" s="74">
        <f t="shared" si="30"/>
        <v>63.651636298298776</v>
      </c>
      <c r="H96" s="74">
        <f t="shared" si="31"/>
        <v>95.991865983330456</v>
      </c>
      <c r="K96" s="9"/>
    </row>
    <row r="97" spans="1:11" x14ac:dyDescent="0.25">
      <c r="A97" s="101" t="s">
        <v>29</v>
      </c>
      <c r="B97" s="102"/>
      <c r="C97" s="75">
        <f>SUM(C52)</f>
        <v>1182330.3799999999</v>
      </c>
      <c r="D97" s="75">
        <f>SUM(D52)</f>
        <v>1213967.25</v>
      </c>
      <c r="E97" s="75">
        <f>SUM(E52)</f>
        <v>1476524.49</v>
      </c>
      <c r="F97" s="75">
        <f>SUM(F52)</f>
        <v>1454424.5000000002</v>
      </c>
      <c r="G97" s="74">
        <f t="shared" si="30"/>
        <v>119.80755658770863</v>
      </c>
      <c r="H97" s="74">
        <f t="shared" si="31"/>
        <v>98.503242570666757</v>
      </c>
      <c r="K97" s="9"/>
    </row>
    <row r="98" spans="1:11" x14ac:dyDescent="0.25">
      <c r="A98" s="98" t="s">
        <v>30</v>
      </c>
      <c r="B98" s="100"/>
      <c r="C98" s="75">
        <f>SUM(C57)</f>
        <v>26.54</v>
      </c>
      <c r="D98" s="75">
        <f>SUM(D57)</f>
        <v>53.1</v>
      </c>
      <c r="E98" s="75">
        <f>SUM(E57)</f>
        <v>1100</v>
      </c>
      <c r="F98" s="75">
        <f>SUM(F57)</f>
        <v>0</v>
      </c>
      <c r="G98" s="74">
        <f t="shared" si="30"/>
        <v>0</v>
      </c>
      <c r="H98" s="74">
        <f t="shared" si="31"/>
        <v>0</v>
      </c>
      <c r="K98" s="9"/>
    </row>
    <row r="99" spans="1:11" x14ac:dyDescent="0.25">
      <c r="A99" s="98" t="s">
        <v>31</v>
      </c>
      <c r="B99" s="100"/>
      <c r="C99" s="75">
        <f>SUM(C63)</f>
        <v>0</v>
      </c>
      <c r="D99" s="75">
        <f>SUM(D63)</f>
        <v>0</v>
      </c>
      <c r="E99" s="75">
        <f>SUM(E63)</f>
        <v>6322.22</v>
      </c>
      <c r="F99" s="75">
        <f>SUM(F63)</f>
        <v>0</v>
      </c>
      <c r="G99" s="74" t="e">
        <f t="shared" si="30"/>
        <v>#DIV/0!</v>
      </c>
      <c r="H99" s="74">
        <f t="shared" si="31"/>
        <v>0</v>
      </c>
      <c r="K99" s="9"/>
    </row>
    <row r="100" spans="1:11" x14ac:dyDescent="0.25">
      <c r="A100" s="98" t="s">
        <v>32</v>
      </c>
      <c r="B100" s="100"/>
      <c r="C100" s="75">
        <f>SUM(C69)</f>
        <v>6.38</v>
      </c>
      <c r="D100" s="75">
        <f>SUM(D69)</f>
        <v>0</v>
      </c>
      <c r="E100" s="75">
        <f>SUM(E69)</f>
        <v>52.65</v>
      </c>
      <c r="F100" s="75">
        <f>SUM(F69)</f>
        <v>23.14</v>
      </c>
      <c r="G100" s="74" t="e">
        <f t="shared" si="30"/>
        <v>#DIV/0!</v>
      </c>
      <c r="H100" s="74">
        <f t="shared" si="31"/>
        <v>43.950617283950621</v>
      </c>
      <c r="K100" s="9"/>
    </row>
    <row r="101" spans="1:11" x14ac:dyDescent="0.25">
      <c r="A101" s="98" t="s">
        <v>33</v>
      </c>
      <c r="B101" s="100"/>
      <c r="C101" s="75">
        <f>SUM(C75)</f>
        <v>1517.9</v>
      </c>
      <c r="D101" s="75">
        <f>SUM(D75)</f>
        <v>0</v>
      </c>
      <c r="E101" s="75">
        <f>SUM(E75)</f>
        <v>1719.37</v>
      </c>
      <c r="F101" s="75">
        <f>SUM(F75)</f>
        <v>1013.8</v>
      </c>
      <c r="G101" s="74" t="e">
        <f t="shared" si="30"/>
        <v>#DIV/0!</v>
      </c>
      <c r="H101" s="74">
        <f t="shared" si="31"/>
        <v>58.963457545496311</v>
      </c>
      <c r="K101" s="9"/>
    </row>
    <row r="102" spans="1:11" x14ac:dyDescent="0.25">
      <c r="A102" s="98" t="s">
        <v>43</v>
      </c>
      <c r="B102" s="100"/>
      <c r="C102" s="75">
        <f>C81</f>
        <v>200</v>
      </c>
      <c r="D102" s="75">
        <f>SUM(D81)</f>
        <v>0</v>
      </c>
      <c r="E102" s="75">
        <f>SUM(E81)</f>
        <v>720.53000000000009</v>
      </c>
      <c r="F102" s="75">
        <f>SUM(F81)</f>
        <v>663.16</v>
      </c>
      <c r="G102" s="74" t="e">
        <f t="shared" si="30"/>
        <v>#DIV/0!</v>
      </c>
      <c r="H102" s="74">
        <f t="shared" si="31"/>
        <v>92.03780550428155</v>
      </c>
      <c r="K102" s="9"/>
    </row>
    <row r="103" spans="1:11" x14ac:dyDescent="0.25">
      <c r="A103" s="98" t="s">
        <v>51</v>
      </c>
      <c r="B103" s="100"/>
      <c r="C103" s="75">
        <f>C18</f>
        <v>323.48</v>
      </c>
      <c r="D103" s="75">
        <f>D18</f>
        <v>0</v>
      </c>
      <c r="E103" s="75">
        <f>E18</f>
        <v>0</v>
      </c>
      <c r="F103" s="75">
        <f>F18</f>
        <v>0</v>
      </c>
      <c r="G103" s="74" t="e">
        <f t="shared" si="30"/>
        <v>#DIV/0!</v>
      </c>
      <c r="H103" s="74" t="e">
        <f t="shared" si="31"/>
        <v>#DIV/0!</v>
      </c>
      <c r="K103" s="9"/>
    </row>
    <row r="104" spans="1:11" x14ac:dyDescent="0.25">
      <c r="A104" s="103" t="s">
        <v>4</v>
      </c>
      <c r="B104" s="104"/>
      <c r="C104" s="76">
        <f>SUM(C91:C103)</f>
        <v>1281234.6699999997</v>
      </c>
      <c r="D104" s="76">
        <f>SUM(D91:D103)</f>
        <v>1309594.9400000002</v>
      </c>
      <c r="E104" s="76">
        <f>SUM(E91:E103)</f>
        <v>1595144.25</v>
      </c>
      <c r="F104" s="76">
        <f>SUM(F91:F103)</f>
        <v>1562466.53</v>
      </c>
      <c r="G104" s="49">
        <f t="shared" si="30"/>
        <v>119.30914531481007</v>
      </c>
      <c r="H104" s="49">
        <f t="shared" si="31"/>
        <v>97.951425396167153</v>
      </c>
    </row>
    <row r="105" spans="1:11" ht="15.75" x14ac:dyDescent="0.25">
      <c r="A105" s="1"/>
      <c r="B105" s="6"/>
      <c r="C105" s="5"/>
      <c r="D105" s="5"/>
      <c r="E105" s="5"/>
      <c r="F105" s="5"/>
      <c r="G105" s="6"/>
      <c r="H105" s="6"/>
    </row>
    <row r="106" spans="1:11" ht="15.75" x14ac:dyDescent="0.25">
      <c r="A106" s="1"/>
      <c r="B106" s="6"/>
      <c r="C106" s="5"/>
      <c r="D106" s="5"/>
      <c r="E106" s="5"/>
      <c r="F106" s="5"/>
      <c r="G106" s="6"/>
      <c r="H106" s="6"/>
    </row>
    <row r="107" spans="1:11" ht="15.75" x14ac:dyDescent="0.25">
      <c r="A107" s="1"/>
      <c r="B107" s="6"/>
      <c r="C107" s="5"/>
      <c r="D107" s="5"/>
      <c r="E107" s="5"/>
      <c r="F107" s="5"/>
      <c r="G107" s="6"/>
      <c r="H107" s="6"/>
    </row>
    <row r="108" spans="1:11" ht="15.75" x14ac:dyDescent="0.25">
      <c r="A108" s="1"/>
      <c r="B108" s="4"/>
      <c r="C108" s="5"/>
      <c r="D108" s="5"/>
      <c r="E108" s="5"/>
      <c r="F108" s="5"/>
      <c r="G108" s="4"/>
      <c r="H108" s="4"/>
    </row>
    <row r="109" spans="1:11" ht="15.75" x14ac:dyDescent="0.25">
      <c r="A109" s="1"/>
      <c r="B109" s="4"/>
      <c r="C109" s="5"/>
      <c r="D109" s="5"/>
      <c r="E109" s="5"/>
      <c r="F109" s="5"/>
      <c r="G109" s="4"/>
      <c r="H109" s="4"/>
    </row>
    <row r="110" spans="1:11" ht="15.75" x14ac:dyDescent="0.25">
      <c r="A110" s="1"/>
      <c r="B110" s="4"/>
      <c r="C110" s="5"/>
      <c r="D110" s="5"/>
      <c r="E110" s="5"/>
      <c r="F110" s="5"/>
      <c r="G110" s="4"/>
      <c r="H110" s="4"/>
    </row>
    <row r="111" spans="1:11" ht="15.75" x14ac:dyDescent="0.25">
      <c r="A111" s="1"/>
      <c r="B111" s="4"/>
      <c r="C111" s="5"/>
      <c r="D111" s="5"/>
      <c r="E111" s="5"/>
      <c r="F111" s="5"/>
      <c r="G111" s="4"/>
      <c r="H111" s="4"/>
    </row>
    <row r="112" spans="1:11" ht="15.75" x14ac:dyDescent="0.25">
      <c r="A112" s="1"/>
      <c r="B112" s="4"/>
      <c r="C112" s="5"/>
      <c r="D112" s="5"/>
      <c r="E112" s="5"/>
      <c r="F112" s="5"/>
      <c r="G112" s="4"/>
      <c r="H112" s="4"/>
    </row>
    <row r="113" spans="1:8" ht="15.75" x14ac:dyDescent="0.25">
      <c r="A113" s="1"/>
      <c r="B113" s="4"/>
      <c r="C113" s="5"/>
      <c r="D113" s="5"/>
      <c r="E113" s="5"/>
      <c r="F113" s="5" t="s">
        <v>60</v>
      </c>
      <c r="G113" s="4"/>
      <c r="H113" s="4"/>
    </row>
    <row r="114" spans="1:8" ht="15.75" x14ac:dyDescent="0.25">
      <c r="A114" s="1"/>
      <c r="B114" s="4"/>
      <c r="C114" s="5"/>
      <c r="D114" s="5"/>
      <c r="E114" s="5"/>
      <c r="F114" s="5"/>
      <c r="G114" s="4"/>
      <c r="H114" s="4"/>
    </row>
    <row r="115" spans="1:8" ht="15.75" x14ac:dyDescent="0.25">
      <c r="A115" s="1"/>
      <c r="B115" s="4"/>
      <c r="C115" s="5"/>
      <c r="D115" s="5"/>
      <c r="E115" s="5"/>
      <c r="F115" s="5"/>
      <c r="G115" s="4"/>
      <c r="H115" s="4"/>
    </row>
    <row r="116" spans="1:8" ht="15.75" x14ac:dyDescent="0.25">
      <c r="A116" s="1"/>
      <c r="B116" s="4"/>
      <c r="C116" s="5"/>
      <c r="D116" s="5"/>
      <c r="E116" s="5"/>
      <c r="F116" s="5"/>
      <c r="G116" s="4"/>
      <c r="H116" s="4"/>
    </row>
    <row r="117" spans="1:8" ht="15.75" x14ac:dyDescent="0.25">
      <c r="A117" s="1"/>
      <c r="B117" s="4"/>
      <c r="C117" s="5"/>
      <c r="D117" s="5"/>
      <c r="E117" s="5"/>
      <c r="F117" s="5"/>
      <c r="G117" s="4"/>
      <c r="H117" s="4"/>
    </row>
    <row r="118" spans="1:8" ht="15.75" x14ac:dyDescent="0.25">
      <c r="A118" s="1"/>
      <c r="B118" s="4"/>
      <c r="C118" s="5"/>
      <c r="D118" s="5"/>
      <c r="E118" s="5"/>
      <c r="F118" s="5"/>
      <c r="G118" s="4"/>
      <c r="H118" s="4"/>
    </row>
    <row r="119" spans="1:8" ht="15.75" x14ac:dyDescent="0.25">
      <c r="A119" s="1"/>
      <c r="B119" s="4"/>
      <c r="C119" s="5"/>
      <c r="D119" s="5"/>
      <c r="E119" s="5"/>
      <c r="F119" s="5"/>
      <c r="G119" s="4"/>
      <c r="H119" s="4"/>
    </row>
    <row r="120" spans="1:8" ht="15.75" x14ac:dyDescent="0.25">
      <c r="A120" s="1"/>
      <c r="B120" s="4"/>
      <c r="C120" s="5"/>
      <c r="D120" s="5"/>
      <c r="E120" s="5"/>
      <c r="F120" s="5"/>
      <c r="G120" s="4"/>
      <c r="H120" s="4"/>
    </row>
    <row r="121" spans="1:8" ht="15.75" x14ac:dyDescent="0.25">
      <c r="A121" s="1"/>
      <c r="B121" s="4"/>
      <c r="C121" s="5"/>
      <c r="D121" s="5"/>
      <c r="E121" s="5"/>
      <c r="F121" s="5"/>
      <c r="G121" s="4"/>
      <c r="H121" s="4"/>
    </row>
    <row r="122" spans="1:8" ht="15.75" x14ac:dyDescent="0.25">
      <c r="A122" s="95"/>
      <c r="B122" s="95"/>
      <c r="C122" s="95"/>
      <c r="D122" s="95"/>
      <c r="E122" s="95"/>
      <c r="F122" s="95"/>
      <c r="G122" s="95"/>
      <c r="H122" s="95"/>
    </row>
    <row r="123" spans="1:8" ht="15.75" x14ac:dyDescent="0.25">
      <c r="A123" s="1"/>
      <c r="B123" s="1"/>
      <c r="C123" s="1"/>
      <c r="D123" s="1"/>
      <c r="E123" s="1"/>
      <c r="F123" s="1"/>
      <c r="G123" s="1"/>
      <c r="H123" s="1"/>
    </row>
    <row r="124" spans="1:8" ht="15.75" x14ac:dyDescent="0.25">
      <c r="A124" s="2"/>
      <c r="B124" s="2"/>
      <c r="C124" s="2"/>
      <c r="D124" s="2"/>
      <c r="E124" s="2"/>
      <c r="F124" s="2"/>
      <c r="G124" s="2"/>
      <c r="H124" s="2"/>
    </row>
    <row r="125" spans="1:8" ht="15.75" x14ac:dyDescent="0.25">
      <c r="A125" s="1"/>
      <c r="B125" s="2"/>
      <c r="C125" s="3"/>
      <c r="D125" s="3"/>
      <c r="E125" s="3"/>
      <c r="F125" s="3"/>
      <c r="G125" s="4"/>
      <c r="H125" s="4"/>
    </row>
    <row r="126" spans="1:8" ht="15.75" x14ac:dyDescent="0.25">
      <c r="A126" s="1"/>
      <c r="B126" s="4"/>
      <c r="C126" s="5"/>
      <c r="D126" s="5"/>
      <c r="E126" s="5"/>
      <c r="F126" s="5"/>
      <c r="G126" s="4"/>
      <c r="H126" s="4"/>
    </row>
    <row r="127" spans="1:8" ht="15.75" x14ac:dyDescent="0.25">
      <c r="A127" s="1"/>
      <c r="B127" s="4"/>
      <c r="C127" s="5"/>
      <c r="D127" s="5"/>
      <c r="E127" s="5"/>
      <c r="F127" s="5"/>
      <c r="G127" s="4"/>
      <c r="H127" s="4"/>
    </row>
    <row r="128" spans="1:8" ht="15.75" x14ac:dyDescent="0.25">
      <c r="A128" s="1"/>
      <c r="B128" s="4"/>
      <c r="C128" s="5"/>
      <c r="D128" s="5"/>
      <c r="E128" s="5"/>
      <c r="F128" s="5"/>
      <c r="G128" s="4"/>
      <c r="H128" s="4"/>
    </row>
    <row r="129" spans="1:8" ht="15.75" x14ac:dyDescent="0.25">
      <c r="A129" s="1"/>
      <c r="B129" s="4"/>
      <c r="C129" s="5"/>
      <c r="D129" s="5"/>
      <c r="E129" s="5"/>
      <c r="F129" s="5"/>
      <c r="G129" s="4"/>
      <c r="H129" s="4"/>
    </row>
    <row r="130" spans="1:8" ht="15.75" x14ac:dyDescent="0.25">
      <c r="A130" s="1"/>
      <c r="B130" s="4"/>
      <c r="C130" s="5"/>
      <c r="D130" s="5"/>
      <c r="E130" s="5"/>
      <c r="F130" s="5"/>
      <c r="G130" s="4"/>
      <c r="H130" s="4"/>
    </row>
    <row r="131" spans="1:8" ht="15.75" x14ac:dyDescent="0.25">
      <c r="A131" s="1"/>
      <c r="B131" s="4"/>
      <c r="C131" s="5"/>
      <c r="D131" s="5"/>
      <c r="E131" s="5"/>
      <c r="F131" s="5"/>
      <c r="G131" s="4"/>
      <c r="H131" s="4"/>
    </row>
    <row r="132" spans="1:8" ht="15.75" x14ac:dyDescent="0.25">
      <c r="A132" s="1"/>
      <c r="B132" s="4"/>
      <c r="C132" s="5"/>
      <c r="D132" s="5"/>
      <c r="E132" s="5"/>
      <c r="F132" s="5"/>
      <c r="G132" s="4"/>
      <c r="H132" s="4"/>
    </row>
    <row r="133" spans="1:8" ht="15.75" x14ac:dyDescent="0.25">
      <c r="A133" s="1"/>
      <c r="B133" s="4"/>
      <c r="C133" s="5"/>
      <c r="D133" s="5"/>
      <c r="E133" s="5"/>
      <c r="F133" s="5"/>
      <c r="G133" s="4"/>
      <c r="H133" s="4"/>
    </row>
    <row r="134" spans="1:8" ht="15.75" x14ac:dyDescent="0.25">
      <c r="A134" s="1"/>
      <c r="B134" s="4"/>
      <c r="C134" s="5"/>
      <c r="D134" s="5"/>
      <c r="E134" s="5"/>
      <c r="F134" s="5"/>
      <c r="G134" s="4"/>
      <c r="H134" s="4"/>
    </row>
    <row r="135" spans="1:8" ht="15.75" x14ac:dyDescent="0.25">
      <c r="A135" s="1"/>
      <c r="B135" s="4"/>
      <c r="C135" s="5"/>
      <c r="D135" s="5"/>
      <c r="E135" s="5"/>
      <c r="F135" s="5"/>
      <c r="G135" s="4"/>
      <c r="H135" s="4"/>
    </row>
    <row r="136" spans="1:8" ht="15.75" x14ac:dyDescent="0.25">
      <c r="A136" s="1"/>
      <c r="B136" s="4"/>
      <c r="C136" s="5"/>
      <c r="D136" s="5"/>
      <c r="E136" s="5"/>
      <c r="F136" s="5"/>
      <c r="G136" s="4"/>
      <c r="H136" s="4"/>
    </row>
    <row r="137" spans="1:8" ht="15.75" x14ac:dyDescent="0.25">
      <c r="A137" s="1"/>
      <c r="B137" s="4"/>
      <c r="C137" s="5"/>
      <c r="D137" s="5"/>
      <c r="E137" s="5"/>
      <c r="F137" s="5"/>
      <c r="G137" s="4"/>
      <c r="H137" s="4"/>
    </row>
    <row r="138" spans="1:8" ht="15.75" x14ac:dyDescent="0.25">
      <c r="A138" s="1"/>
      <c r="B138" s="4"/>
      <c r="C138" s="5"/>
      <c r="D138" s="5"/>
      <c r="E138" s="5"/>
      <c r="F138" s="5"/>
      <c r="G138" s="4"/>
      <c r="H138" s="4"/>
    </row>
    <row r="139" spans="1:8" ht="15.75" x14ac:dyDescent="0.25">
      <c r="A139" s="1"/>
      <c r="B139" s="4"/>
      <c r="C139" s="5"/>
      <c r="D139" s="5"/>
      <c r="E139" s="5"/>
      <c r="F139" s="5"/>
      <c r="G139" s="4"/>
      <c r="H139" s="4"/>
    </row>
    <row r="140" spans="1:8" ht="15.75" x14ac:dyDescent="0.25">
      <c r="A140" s="1"/>
      <c r="B140" s="4"/>
      <c r="C140" s="5"/>
      <c r="D140" s="5"/>
      <c r="E140" s="5"/>
      <c r="F140" s="5"/>
      <c r="G140" s="4"/>
      <c r="H140" s="4"/>
    </row>
    <row r="141" spans="1:8" ht="15.75" x14ac:dyDescent="0.25">
      <c r="A141" s="1"/>
      <c r="B141" s="4"/>
      <c r="C141" s="5"/>
      <c r="D141" s="5"/>
      <c r="E141" s="5"/>
      <c r="F141" s="5"/>
      <c r="G141" s="4"/>
      <c r="H141" s="4"/>
    </row>
    <row r="142" spans="1:8" ht="15.75" x14ac:dyDescent="0.25">
      <c r="A142" s="1"/>
      <c r="B142" s="4"/>
      <c r="C142" s="5"/>
      <c r="D142" s="5"/>
      <c r="E142" s="5"/>
      <c r="F142" s="5"/>
      <c r="G142" s="4"/>
      <c r="H142" s="4"/>
    </row>
    <row r="143" spans="1:8" ht="15.75" x14ac:dyDescent="0.25">
      <c r="A143" s="1"/>
      <c r="B143" s="4"/>
      <c r="C143" s="5"/>
      <c r="D143" s="5"/>
      <c r="E143" s="5"/>
      <c r="F143" s="5"/>
      <c r="G143" s="4"/>
      <c r="H143" s="4"/>
    </row>
    <row r="144" spans="1:8" ht="15.75" x14ac:dyDescent="0.25">
      <c r="A144" s="1"/>
      <c r="B144" s="4"/>
      <c r="C144" s="5"/>
      <c r="D144" s="5"/>
      <c r="E144" s="5"/>
      <c r="F144" s="5"/>
      <c r="G144" s="4"/>
      <c r="H144" s="4"/>
    </row>
    <row r="145" spans="1:8" ht="15.75" x14ac:dyDescent="0.25">
      <c r="A145" s="1"/>
      <c r="B145" s="4"/>
      <c r="C145" s="5"/>
      <c r="D145" s="5"/>
      <c r="E145" s="5"/>
      <c r="F145" s="5"/>
      <c r="G145" s="4"/>
      <c r="H145" s="4"/>
    </row>
    <row r="146" spans="1:8" ht="15.75" x14ac:dyDescent="0.25">
      <c r="A146" s="1"/>
      <c r="B146" s="4"/>
      <c r="C146" s="5"/>
      <c r="D146" s="5"/>
      <c r="E146" s="5"/>
      <c r="F146" s="5"/>
      <c r="G146" s="4"/>
      <c r="H146" s="4"/>
    </row>
    <row r="147" spans="1:8" ht="15.75" x14ac:dyDescent="0.25">
      <c r="A147" s="1"/>
      <c r="B147" s="4"/>
      <c r="C147" s="5"/>
      <c r="D147" s="5"/>
      <c r="E147" s="5"/>
      <c r="F147" s="5"/>
      <c r="G147" s="4"/>
      <c r="H147" s="4"/>
    </row>
    <row r="148" spans="1:8" ht="15.75" x14ac:dyDescent="0.25">
      <c r="A148" s="95"/>
      <c r="B148" s="95"/>
      <c r="C148" s="95"/>
      <c r="D148" s="95"/>
      <c r="E148" s="95"/>
      <c r="F148" s="95"/>
      <c r="G148" s="95"/>
      <c r="H148" s="95"/>
    </row>
    <row r="149" spans="1:8" ht="15.75" x14ac:dyDescent="0.25">
      <c r="A149" s="1"/>
      <c r="B149" s="1"/>
      <c r="C149" s="1"/>
      <c r="D149" s="1"/>
      <c r="E149" s="1"/>
      <c r="F149" s="1"/>
      <c r="G149" s="1"/>
      <c r="H149" s="1"/>
    </row>
    <row r="150" spans="1:8" ht="15.75" x14ac:dyDescent="0.25">
      <c r="A150" s="2"/>
      <c r="B150" s="2"/>
      <c r="C150" s="2"/>
      <c r="D150" s="2"/>
      <c r="E150" s="2"/>
      <c r="F150" s="2"/>
      <c r="G150" s="2"/>
      <c r="H150" s="2"/>
    </row>
    <row r="151" spans="1:8" ht="15.75" x14ac:dyDescent="0.25">
      <c r="A151" s="1"/>
      <c r="B151" s="2"/>
      <c r="C151" s="3"/>
      <c r="D151" s="3"/>
      <c r="E151" s="3"/>
      <c r="F151" s="3"/>
      <c r="G151" s="4"/>
      <c r="H151" s="4"/>
    </row>
    <row r="152" spans="1:8" ht="15.75" x14ac:dyDescent="0.25">
      <c r="A152" s="1"/>
      <c r="B152" s="4"/>
      <c r="C152" s="5"/>
      <c r="D152" s="5"/>
      <c r="E152" s="5"/>
      <c r="F152" s="5"/>
      <c r="G152" s="4"/>
      <c r="H152" s="4"/>
    </row>
    <row r="153" spans="1:8" ht="15.75" x14ac:dyDescent="0.25">
      <c r="A153" s="1"/>
      <c r="B153" s="4"/>
      <c r="C153" s="5"/>
      <c r="D153" s="5"/>
      <c r="E153" s="5"/>
      <c r="F153" s="5"/>
      <c r="G153" s="4"/>
      <c r="H153" s="4"/>
    </row>
    <row r="154" spans="1:8" ht="15.75" x14ac:dyDescent="0.25">
      <c r="A154" s="1"/>
      <c r="B154" s="4"/>
      <c r="C154" s="5"/>
      <c r="D154" s="5"/>
      <c r="E154" s="5"/>
      <c r="F154" s="5"/>
      <c r="G154" s="4"/>
      <c r="H154" s="4"/>
    </row>
    <row r="155" spans="1:8" ht="15.75" x14ac:dyDescent="0.25">
      <c r="A155" s="1"/>
      <c r="B155" s="4"/>
      <c r="C155" s="5"/>
      <c r="D155" s="5"/>
      <c r="E155" s="5"/>
      <c r="F155" s="5"/>
      <c r="G155" s="4"/>
      <c r="H155" s="4"/>
    </row>
    <row r="156" spans="1:8" ht="15.75" x14ac:dyDescent="0.25">
      <c r="A156" s="1"/>
      <c r="B156" s="4"/>
      <c r="C156" s="5"/>
      <c r="D156" s="5"/>
      <c r="E156" s="5"/>
      <c r="F156" s="5"/>
      <c r="G156" s="4"/>
      <c r="H156" s="4"/>
    </row>
    <row r="157" spans="1:8" ht="15.75" x14ac:dyDescent="0.25">
      <c r="A157" s="1"/>
      <c r="B157" s="4"/>
      <c r="C157" s="5"/>
      <c r="D157" s="5"/>
      <c r="E157" s="5"/>
      <c r="F157" s="5"/>
      <c r="G157" s="4"/>
      <c r="H157" s="4"/>
    </row>
    <row r="158" spans="1:8" ht="15.75" x14ac:dyDescent="0.25">
      <c r="A158" s="1"/>
      <c r="B158" s="4"/>
      <c r="C158" s="5"/>
      <c r="D158" s="5"/>
      <c r="E158" s="5"/>
      <c r="F158" s="5"/>
      <c r="G158" s="4"/>
      <c r="H158" s="4"/>
    </row>
    <row r="159" spans="1:8" ht="15.75" x14ac:dyDescent="0.25">
      <c r="A159" s="1"/>
      <c r="B159" s="4"/>
      <c r="C159" s="5"/>
      <c r="D159" s="5"/>
      <c r="E159" s="5"/>
      <c r="F159" s="5"/>
      <c r="G159" s="4"/>
      <c r="H159" s="4"/>
    </row>
    <row r="160" spans="1:8" ht="15.75" x14ac:dyDescent="0.25">
      <c r="A160" s="1"/>
      <c r="B160" s="4"/>
      <c r="C160" s="5"/>
      <c r="D160" s="5"/>
      <c r="E160" s="5"/>
      <c r="F160" s="5"/>
      <c r="G160" s="4"/>
      <c r="H160" s="4"/>
    </row>
    <row r="161" spans="1:8" ht="15.75" x14ac:dyDescent="0.25">
      <c r="A161" s="1"/>
      <c r="B161" s="4"/>
      <c r="C161" s="5"/>
      <c r="D161" s="5"/>
      <c r="E161" s="5"/>
      <c r="F161" s="5"/>
      <c r="G161" s="4"/>
      <c r="H161" s="4"/>
    </row>
    <row r="162" spans="1:8" ht="15.75" x14ac:dyDescent="0.25">
      <c r="A162" s="1"/>
      <c r="B162" s="4"/>
      <c r="C162" s="5"/>
      <c r="D162" s="5"/>
      <c r="E162" s="5"/>
      <c r="F162" s="5"/>
      <c r="G162" s="4"/>
      <c r="H162" s="4"/>
    </row>
    <row r="163" spans="1:8" ht="15.75" x14ac:dyDescent="0.25">
      <c r="A163" s="1"/>
      <c r="B163" s="4"/>
      <c r="C163" s="5"/>
      <c r="D163" s="5"/>
      <c r="E163" s="5"/>
      <c r="F163" s="5"/>
      <c r="G163" s="4"/>
      <c r="H163" s="4"/>
    </row>
    <row r="164" spans="1:8" ht="15.75" x14ac:dyDescent="0.25">
      <c r="A164" s="1"/>
      <c r="B164" s="4"/>
      <c r="C164" s="5"/>
      <c r="D164" s="5"/>
      <c r="E164" s="5"/>
      <c r="F164" s="5"/>
      <c r="G164" s="4"/>
      <c r="H164" s="4"/>
    </row>
    <row r="165" spans="1:8" ht="15.75" x14ac:dyDescent="0.25">
      <c r="A165" s="1"/>
      <c r="B165" s="4"/>
      <c r="C165" s="5"/>
      <c r="D165" s="5"/>
      <c r="E165" s="5"/>
      <c r="F165" s="5"/>
      <c r="G165" s="4"/>
      <c r="H165" s="4"/>
    </row>
    <row r="166" spans="1:8" ht="15.75" x14ac:dyDescent="0.25">
      <c r="A166" s="1"/>
      <c r="B166" s="4"/>
      <c r="C166" s="5"/>
      <c r="D166" s="5"/>
      <c r="E166" s="5"/>
      <c r="F166" s="5"/>
      <c r="G166" s="4"/>
      <c r="H166" s="4"/>
    </row>
    <row r="167" spans="1:8" ht="15.75" x14ac:dyDescent="0.25">
      <c r="A167" s="1"/>
      <c r="B167" s="4"/>
      <c r="C167" s="5"/>
      <c r="D167" s="5"/>
      <c r="E167" s="5"/>
      <c r="F167" s="5"/>
      <c r="G167" s="4"/>
      <c r="H167" s="4"/>
    </row>
    <row r="168" spans="1:8" ht="15.75" x14ac:dyDescent="0.25">
      <c r="A168" s="1"/>
      <c r="B168" s="4"/>
      <c r="C168" s="5"/>
      <c r="D168" s="5"/>
      <c r="E168" s="5"/>
      <c r="F168" s="5"/>
      <c r="G168" s="4"/>
      <c r="H168" s="4"/>
    </row>
    <row r="169" spans="1:8" ht="15.75" x14ac:dyDescent="0.25">
      <c r="A169" s="1"/>
      <c r="B169" s="4"/>
      <c r="C169" s="5"/>
      <c r="D169" s="5"/>
      <c r="E169" s="5"/>
      <c r="F169" s="5"/>
      <c r="G169" s="4"/>
      <c r="H169" s="4"/>
    </row>
    <row r="170" spans="1:8" ht="15.75" x14ac:dyDescent="0.25">
      <c r="A170" s="1"/>
      <c r="B170" s="4"/>
      <c r="C170" s="5"/>
      <c r="D170" s="5"/>
      <c r="E170" s="5"/>
      <c r="F170" s="5"/>
      <c r="G170" s="4"/>
      <c r="H170" s="4"/>
    </row>
    <row r="171" spans="1:8" ht="15.75" x14ac:dyDescent="0.25">
      <c r="A171" s="1"/>
      <c r="B171" s="4"/>
      <c r="C171" s="5"/>
      <c r="D171" s="5"/>
      <c r="E171" s="5"/>
      <c r="F171" s="5"/>
      <c r="G171" s="4"/>
      <c r="H171" s="4"/>
    </row>
    <row r="172" spans="1:8" ht="15.75" x14ac:dyDescent="0.25">
      <c r="A172" s="1"/>
      <c r="B172" s="4"/>
      <c r="C172" s="5"/>
      <c r="D172" s="5"/>
      <c r="E172" s="5"/>
      <c r="F172" s="5"/>
      <c r="G172" s="4"/>
      <c r="H172" s="4"/>
    </row>
    <row r="173" spans="1:8" ht="15.75" x14ac:dyDescent="0.25">
      <c r="A173" s="1"/>
      <c r="B173" s="4"/>
      <c r="C173" s="5"/>
      <c r="D173" s="5"/>
      <c r="E173" s="5"/>
      <c r="F173" s="5"/>
      <c r="G173" s="4"/>
      <c r="H173" s="4"/>
    </row>
  </sheetData>
  <mergeCells count="36">
    <mergeCell ref="A1:H1"/>
    <mergeCell ref="A90:B90"/>
    <mergeCell ref="A93:B93"/>
    <mergeCell ref="A94:B94"/>
    <mergeCell ref="A95:B95"/>
    <mergeCell ref="A31:H31"/>
    <mergeCell ref="A36:H36"/>
    <mergeCell ref="A42:H42"/>
    <mergeCell ref="A2:H2"/>
    <mergeCell ref="A14:H14"/>
    <mergeCell ref="A92:B92"/>
    <mergeCell ref="A148:H148"/>
    <mergeCell ref="A87:B87"/>
    <mergeCell ref="A88:H88"/>
    <mergeCell ref="A53:H53"/>
    <mergeCell ref="A58:H58"/>
    <mergeCell ref="A64:H64"/>
    <mergeCell ref="A70:H70"/>
    <mergeCell ref="A76:H76"/>
    <mergeCell ref="A96:B96"/>
    <mergeCell ref="A97:B97"/>
    <mergeCell ref="A98:B98"/>
    <mergeCell ref="A99:B99"/>
    <mergeCell ref="A100:B100"/>
    <mergeCell ref="A101:B101"/>
    <mergeCell ref="A104:B104"/>
    <mergeCell ref="A102:B102"/>
    <mergeCell ref="A122:H122"/>
    <mergeCell ref="A3:B3"/>
    <mergeCell ref="A6:B6"/>
    <mergeCell ref="A19:H19"/>
    <mergeCell ref="A25:H25"/>
    <mergeCell ref="A82:H82"/>
    <mergeCell ref="A103:B103"/>
    <mergeCell ref="A9:H9"/>
    <mergeCell ref="A91:B91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2024-07-22T09:54:43Z</cp:lastPrinted>
  <dcterms:created xsi:type="dcterms:W3CDTF">2020-10-22T08:43:55Z</dcterms:created>
  <dcterms:modified xsi:type="dcterms:W3CDTF">2025-03-25T11:40:25Z</dcterms:modified>
</cp:coreProperties>
</file>